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довой ФО 2021г\"/>
    </mc:Choice>
  </mc:AlternateContent>
  <xr:revisionPtr revIDLastSave="0" documentId="13_ncr:1_{994D3EB2-DC41-43BA-8516-80D93DC07E2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1" i="1" l="1"/>
  <c r="K71" i="1"/>
  <c r="J71" i="1"/>
  <c r="K70" i="1"/>
  <c r="K69" i="1"/>
  <c r="L68" i="1"/>
  <c r="K68" i="1"/>
  <c r="J68" i="1"/>
  <c r="K67" i="1"/>
  <c r="K66" i="1"/>
  <c r="L65" i="1"/>
  <c r="K65" i="1"/>
  <c r="J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K56" i="1"/>
  <c r="L55" i="1"/>
  <c r="K55" i="1"/>
  <c r="J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L44" i="1"/>
  <c r="K44" i="1"/>
  <c r="J44" i="1"/>
  <c r="K43" i="1"/>
  <c r="L42" i="1"/>
  <c r="K42" i="1"/>
  <c r="J42" i="1"/>
  <c r="K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L31" i="1"/>
  <c r="K31" i="1"/>
  <c r="J31" i="1"/>
  <c r="K30" i="1"/>
  <c r="L29" i="1"/>
  <c r="K29" i="1"/>
  <c r="J29" i="1"/>
  <c r="K28" i="1"/>
  <c r="L27" i="1"/>
  <c r="K27" i="1"/>
  <c r="J27" i="1"/>
  <c r="K26" i="1"/>
  <c r="K25" i="1"/>
  <c r="K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262" i="1"/>
  <c r="K262" i="1"/>
  <c r="J262" i="1"/>
  <c r="K261" i="1"/>
  <c r="K260" i="1"/>
  <c r="K259" i="1"/>
  <c r="K258" i="1"/>
  <c r="K257" i="1"/>
  <c r="L256" i="1"/>
  <c r="K256" i="1"/>
  <c r="J256" i="1"/>
  <c r="K255" i="1"/>
  <c r="K254" i="1"/>
  <c r="K253" i="1"/>
  <c r="K252" i="1"/>
  <c r="K251" i="1"/>
  <c r="L250" i="1"/>
  <c r="K250" i="1"/>
  <c r="J250" i="1"/>
  <c r="K249" i="1"/>
  <c r="K248" i="1"/>
  <c r="K247" i="1"/>
  <c r="K246" i="1"/>
  <c r="K245" i="1"/>
  <c r="L244" i="1"/>
  <c r="K244" i="1"/>
  <c r="J244" i="1"/>
  <c r="K243" i="1"/>
  <c r="K242" i="1"/>
  <c r="K241" i="1"/>
  <c r="K240" i="1"/>
  <c r="K239" i="1"/>
  <c r="L238" i="1"/>
  <c r="K238" i="1"/>
  <c r="J238" i="1"/>
  <c r="K237" i="1"/>
  <c r="K236" i="1"/>
  <c r="K235" i="1"/>
  <c r="L234" i="1"/>
  <c r="K234" i="1"/>
  <c r="J234" i="1"/>
  <c r="K233" i="1"/>
  <c r="K232" i="1"/>
  <c r="K231" i="1"/>
  <c r="L230" i="1"/>
  <c r="K230" i="1"/>
  <c r="J230" i="1"/>
  <c r="K229" i="1"/>
  <c r="K228" i="1"/>
  <c r="K227" i="1"/>
  <c r="L226" i="1"/>
  <c r="K226" i="1"/>
  <c r="J226" i="1"/>
  <c r="K225" i="1"/>
  <c r="K224" i="1"/>
  <c r="K223" i="1"/>
  <c r="L222" i="1"/>
  <c r="K222" i="1"/>
  <c r="J222" i="1"/>
  <c r="K221" i="1"/>
  <c r="K220" i="1"/>
  <c r="K219" i="1"/>
  <c r="L218" i="1"/>
  <c r="K218" i="1"/>
  <c r="J218" i="1"/>
  <c r="K217" i="1"/>
  <c r="K216" i="1"/>
  <c r="K215" i="1"/>
  <c r="L214" i="1"/>
  <c r="K214" i="1"/>
  <c r="J214" i="1"/>
  <c r="K213" i="1"/>
  <c r="K212" i="1"/>
  <c r="K211" i="1"/>
  <c r="L210" i="1"/>
  <c r="K210" i="1"/>
  <c r="J210" i="1"/>
  <c r="K209" i="1"/>
  <c r="K208" i="1"/>
  <c r="K207" i="1"/>
  <c r="L206" i="1"/>
  <c r="K206" i="1"/>
  <c r="J206" i="1"/>
  <c r="K205" i="1"/>
  <c r="K204" i="1"/>
  <c r="K203" i="1"/>
  <c r="L202" i="1"/>
  <c r="K202" i="1"/>
  <c r="J202" i="1"/>
  <c r="K201" i="1"/>
  <c r="K200" i="1"/>
  <c r="K199" i="1"/>
  <c r="L198" i="1"/>
  <c r="K198" i="1"/>
  <c r="J198" i="1"/>
  <c r="K197" i="1"/>
  <c r="K196" i="1"/>
  <c r="K195" i="1"/>
  <c r="L194" i="1"/>
  <c r="K194" i="1"/>
  <c r="J194" i="1"/>
  <c r="L193" i="1"/>
  <c r="K193" i="1"/>
  <c r="J193" i="1"/>
  <c r="K192" i="1"/>
  <c r="K191" i="1"/>
  <c r="K190" i="1"/>
  <c r="L189" i="1"/>
  <c r="K189" i="1"/>
  <c r="J189" i="1"/>
  <c r="K188" i="1"/>
  <c r="K187" i="1"/>
  <c r="K186" i="1"/>
  <c r="L185" i="1"/>
  <c r="K185" i="1"/>
  <c r="J185" i="1"/>
  <c r="K184" i="1"/>
  <c r="K183" i="1"/>
  <c r="K182" i="1"/>
  <c r="K181" i="1"/>
  <c r="K180" i="1"/>
  <c r="L179" i="1"/>
  <c r="K179" i="1"/>
  <c r="J179" i="1"/>
  <c r="K178" i="1"/>
  <c r="K177" i="1"/>
  <c r="K176" i="1"/>
  <c r="L175" i="1"/>
  <c r="K175" i="1"/>
  <c r="J175" i="1"/>
  <c r="K174" i="1"/>
  <c r="K173" i="1"/>
  <c r="K172" i="1"/>
  <c r="L171" i="1"/>
  <c r="K171" i="1"/>
  <c r="J171" i="1"/>
  <c r="K170" i="1"/>
  <c r="K169" i="1"/>
  <c r="K168" i="1"/>
  <c r="K167" i="1"/>
  <c r="K166" i="1"/>
  <c r="L165" i="1"/>
  <c r="K165" i="1"/>
  <c r="J165" i="1"/>
  <c r="K164" i="1"/>
  <c r="K163" i="1"/>
  <c r="L162" i="1"/>
  <c r="K162" i="1"/>
  <c r="J162" i="1"/>
  <c r="K161" i="1"/>
  <c r="K160" i="1"/>
  <c r="K159" i="1"/>
  <c r="K158" i="1"/>
  <c r="K157" i="1"/>
  <c r="L156" i="1"/>
  <c r="K156" i="1"/>
  <c r="J156" i="1"/>
  <c r="L155" i="1"/>
  <c r="K155" i="1"/>
  <c r="J155" i="1"/>
  <c r="K154" i="1"/>
  <c r="K153" i="1"/>
  <c r="L152" i="1"/>
  <c r="K152" i="1"/>
  <c r="J152" i="1"/>
  <c r="L151" i="1"/>
  <c r="K151" i="1"/>
  <c r="J151" i="1"/>
  <c r="K150" i="1"/>
  <c r="K149" i="1"/>
  <c r="K148" i="1"/>
  <c r="K147" i="1"/>
  <c r="K146" i="1"/>
  <c r="L145" i="1"/>
  <c r="K145" i="1"/>
  <c r="J145" i="1"/>
  <c r="K144" i="1"/>
  <c r="K143" i="1"/>
  <c r="K142" i="1"/>
  <c r="L141" i="1"/>
  <c r="K141" i="1"/>
  <c r="J141" i="1"/>
  <c r="K140" i="1"/>
  <c r="K139" i="1"/>
  <c r="L138" i="1"/>
  <c r="K138" i="1"/>
  <c r="J138" i="1"/>
  <c r="L137" i="1"/>
  <c r="K137" i="1"/>
  <c r="J137" i="1"/>
  <c r="K136" i="1"/>
  <c r="K135" i="1"/>
  <c r="K134" i="1"/>
  <c r="L133" i="1"/>
  <c r="K133" i="1"/>
  <c r="J133" i="1"/>
  <c r="K132" i="1"/>
  <c r="K131" i="1"/>
  <c r="K130" i="1"/>
  <c r="L129" i="1"/>
  <c r="K129" i="1"/>
  <c r="J129" i="1"/>
  <c r="K128" i="1"/>
  <c r="K127" i="1"/>
  <c r="K126" i="1"/>
  <c r="L125" i="1"/>
  <c r="K125" i="1"/>
  <c r="J125" i="1"/>
  <c r="K124" i="1"/>
  <c r="K123" i="1"/>
  <c r="K122" i="1"/>
  <c r="L121" i="1"/>
  <c r="K121" i="1"/>
  <c r="J121" i="1"/>
  <c r="K120" i="1"/>
  <c r="K119" i="1"/>
  <c r="K118" i="1"/>
  <c r="L117" i="1"/>
  <c r="K117" i="1"/>
  <c r="J117" i="1"/>
  <c r="L116" i="1"/>
  <c r="K116" i="1"/>
  <c r="J116" i="1"/>
  <c r="K115" i="1"/>
  <c r="K114" i="1"/>
  <c r="K113" i="1"/>
  <c r="K112" i="1"/>
  <c r="L111" i="1"/>
  <c r="K111" i="1"/>
  <c r="J111" i="1"/>
  <c r="K110" i="1"/>
  <c r="K109" i="1"/>
  <c r="K108" i="1"/>
  <c r="L107" i="1"/>
  <c r="K107" i="1"/>
  <c r="J107" i="1"/>
  <c r="K106" i="1"/>
  <c r="K105" i="1"/>
  <c r="L104" i="1"/>
  <c r="K104" i="1"/>
  <c r="J104" i="1"/>
  <c r="L103" i="1"/>
  <c r="K103" i="1"/>
  <c r="J103" i="1"/>
  <c r="K102" i="1"/>
  <c r="K101" i="1"/>
  <c r="L100" i="1"/>
  <c r="K100" i="1"/>
  <c r="J100" i="1"/>
  <c r="K99" i="1"/>
  <c r="K98" i="1"/>
  <c r="L97" i="1"/>
  <c r="K97" i="1"/>
  <c r="J97" i="1"/>
  <c r="L96" i="1"/>
  <c r="K96" i="1"/>
  <c r="J96" i="1"/>
  <c r="L95" i="1"/>
  <c r="K95" i="1"/>
  <c r="J95" i="1"/>
  <c r="K94" i="1"/>
  <c r="K93" i="1"/>
  <c r="K92" i="1"/>
  <c r="K91" i="1"/>
  <c r="L90" i="1"/>
  <c r="K90" i="1"/>
  <c r="J90" i="1"/>
  <c r="L89" i="1"/>
  <c r="K89" i="1"/>
  <c r="J89" i="1"/>
  <c r="L88" i="1"/>
  <c r="K88" i="1"/>
  <c r="J88" i="1"/>
  <c r="K87" i="1"/>
  <c r="K86" i="1"/>
  <c r="K85" i="1"/>
  <c r="K84" i="1"/>
  <c r="K83" i="1"/>
  <c r="K82" i="1"/>
  <c r="L292" i="1"/>
  <c r="K292" i="1"/>
  <c r="K291" i="1"/>
  <c r="K290" i="1"/>
  <c r="K289" i="1"/>
  <c r="K288" i="1"/>
  <c r="L297" i="1"/>
  <c r="K297" i="1"/>
  <c r="K296" i="1"/>
  <c r="K295" i="1"/>
  <c r="K294" i="1"/>
  <c r="K293" i="1"/>
  <c r="I265" i="1"/>
  <c r="H273" i="1"/>
  <c r="H265" i="1" s="1"/>
  <c r="I273" i="1"/>
  <c r="K277" i="1"/>
  <c r="J278" i="1"/>
  <c r="K278" i="1"/>
  <c r="L278" i="1"/>
  <c r="K282" i="1"/>
  <c r="J283" i="1"/>
  <c r="K283" i="1"/>
  <c r="L283" i="1"/>
  <c r="J285" i="1"/>
  <c r="J273" i="1" s="1"/>
  <c r="J286" i="1"/>
  <c r="J287" i="1"/>
</calcChain>
</file>

<file path=xl/sharedStrings.xml><?xml version="1.0" encoding="utf-8"?>
<sst xmlns="http://schemas.openxmlformats.org/spreadsheetml/2006/main" count="1645" uniqueCount="533">
  <si>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</si>
  <si>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</si>
  <si>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</si>
  <si>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</si>
  <si>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</si>
  <si>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</si>
  <si>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</si>
  <si>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</si>
  <si>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</si>
  <si>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</si>
  <si>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</si>
  <si>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</si>
  <si>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</si>
  <si>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</si>
  <si>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</si>
  <si>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</si>
  <si>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</si>
  <si>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</si>
  <si>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</si>
  <si>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</si>
  <si>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</si>
  <si>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</si>
  <si>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</si>
  <si>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</si>
  <si>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</si>
  <si>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</si>
  <si>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</si>
  <si>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</si>
  <si>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</si>
  <si>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</si>
  <si>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</si>
  <si>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</si>
  <si>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</si>
  <si>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</si>
  <si>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</si>
  <si>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</si>
  <si>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</si>
  <si>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</si>
  <si>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</si>
  <si>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</si>
  <si>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</si>
  <si>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</si>
  <si>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</si>
  <si>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</si>
  <si>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</si>
  <si>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</si>
  <si>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</si>
  <si>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</si>
  <si>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</si>
  <si>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</si>
  <si>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</si>
  <si>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</si>
  <si>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</si>
  <si>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</si>
  <si>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</si>
  <si>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</si>
  <si>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</si>
  <si>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</si>
  <si>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</si>
  <si>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</si>
  <si>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</si>
  <si>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</si>
  <si>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</si>
  <si>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</si>
  <si>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</si>
  <si>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</si>
  <si>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</si>
  <si>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</si>
  <si>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</si>
  <si>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</si>
  <si>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Новорахинского сельского поселения</t>
  </si>
  <si>
    <t>01 января 2022 г.</t>
  </si>
  <si>
    <t>04195940</t>
  </si>
  <si>
    <t>Администрация Новорахинского сельского поселения</t>
  </si>
  <si>
    <t>445</t>
  </si>
  <si>
    <t>5305006616</t>
  </si>
  <si>
    <t>ГОД</t>
  </si>
  <si>
    <t>01.01.2022</t>
  </si>
  <si>
    <t>3</t>
  </si>
  <si>
    <t>49614428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</si>
  <si>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</si>
  <si>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</si>
  <si>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</si>
  <si>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</si>
  <si>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</si>
  <si>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</si>
  <si>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</si>
  <si>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</si>
  <si>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</si>
  <si>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</si>
  <si>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</si>
  <si>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</si>
  <si>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</si>
  <si>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</si>
  <si>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</si>
  <si>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</si>
  <si>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i2_10001050000000000500</t>
  </si>
  <si>
    <t>Увеличение остатков средств бюджетов</t>
  </si>
  <si>
    <t>01050200000000500</t>
  </si>
  <si>
    <t>i2_10001050200000000500</t>
  </si>
  <si>
    <t>Увеличение прочих остатков средств бюджетов</t>
  </si>
  <si>
    <t>01050201000000510</t>
  </si>
  <si>
    <t>i2_10001050201000000510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</si>
  <si>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</si>
  <si>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</si>
  <si>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сельских поселений</t>
  </si>
  <si>
    <t>i1_44500000000000000000</t>
  </si>
  <si>
    <t>0000</t>
  </si>
  <si>
    <t>0000000000</t>
  </si>
  <si>
    <t>000</t>
  </si>
  <si>
    <t>ОБЩЕГОСУДАРСТВЕННЫЕ ВОПРОСЫ</t>
  </si>
  <si>
    <t>i2_44501000000000000000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</si>
  <si>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</si>
  <si>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</si>
  <si>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i3_44501020000000000000</t>
  </si>
  <si>
    <t>0102</t>
  </si>
  <si>
    <t>Глава муниципального образования</t>
  </si>
  <si>
    <t>i5_44501029910001000000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</si>
  <si>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</si>
  <si>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</si>
  <si>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i6_44501029910001000100</t>
  </si>
  <si>
    <t>Расходы на выплаты персоналу государственных (муниципальных) органов</t>
  </si>
  <si>
    <t>i6_44501029910001000120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</si>
  <si>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</si>
  <si>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</si>
  <si>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</si>
  <si>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</si>
  <si>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</si>
  <si>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</si>
  <si>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</si>
  <si>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</si>
  <si>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i3_44501040000000000000</t>
  </si>
  <si>
    <t>0104</t>
  </si>
  <si>
    <t>Расходы на обеспечение функций муниципальных органов</t>
  </si>
  <si>
    <t>i5_44501049920001000000</t>
  </si>
  <si>
    <t>9920001000</t>
  </si>
  <si>
    <t>i6_44501049920001000100</t>
  </si>
  <si>
    <t>i6_44501049920001000120</t>
  </si>
  <si>
    <t>Закупка товаров, работ и услуг для обеспечения государственных (муниципальных) нужд</t>
  </si>
  <si>
    <t>i6_44501049920001000200</t>
  </si>
  <si>
    <t>Иные закупки товаров, работ и услуг для обеспечения государственных (муниципальных) нужд</t>
  </si>
  <si>
    <t>i6_44501049920001000240</t>
  </si>
  <si>
    <t>240</t>
  </si>
  <si>
    <t>Прочая закупка товаров, работ и услуг</t>
  </si>
  <si>
    <t>244</t>
  </si>
  <si>
    <t>Иные бюджетные ассигнования</t>
  </si>
  <si>
    <t>i6_44501049920001000800</t>
  </si>
  <si>
    <t>800</t>
  </si>
  <si>
    <t>Уплата налогов, сборов и иных платежей</t>
  </si>
  <si>
    <t>i6_44501049920001000850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</si>
  <si>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</si>
  <si>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</si>
  <si>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</si>
  <si>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</si>
  <si>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</si>
  <si>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Иные межбюджетные трансферты</t>
  </si>
  <si>
    <t>i5_44501049920020280000</t>
  </si>
  <si>
    <t>9920020280</t>
  </si>
  <si>
    <t>Межбюджетные трансферты</t>
  </si>
  <si>
    <t>i6_44501049920020280500</t>
  </si>
  <si>
    <t>540</t>
  </si>
  <si>
    <t>Резервные фонды</t>
  </si>
  <si>
    <t>i3_44501110000000000000</t>
  </si>
  <si>
    <t>0111</t>
  </si>
  <si>
    <t>i5_44501119990023780000</t>
  </si>
  <si>
    <t>9990023780</t>
  </si>
  <si>
    <t>i6_44501119990023780800</t>
  </si>
  <si>
    <t>Резервные средства</t>
  </si>
  <si>
    <t>870</t>
  </si>
  <si>
    <t>Другие общегосударственные вопросы</t>
  </si>
  <si>
    <t>i3_44501130000000000000</t>
  </si>
  <si>
    <t>0113</t>
  </si>
  <si>
    <t>Реализация мероприятий подпрограммы "Энергосбережение повышение эффективности на территории Новорахинского сельского поселения"</t>
  </si>
  <si>
    <t>i5_44501130140100150000</t>
  </si>
  <si>
    <t>0140100150</t>
  </si>
  <si>
    <t>i6_44501130140100150200</t>
  </si>
  <si>
    <t>i6_44501130140100150240</t>
  </si>
  <si>
    <t>Закупка энергетических ресурсов</t>
  </si>
  <si>
    <t>247</t>
  </si>
  <si>
    <t>Реализация муниципальной программы "Развитие информатизации на территории Новорахинского сельского поселения на 2021-2023 годы" "Расширение телекоммуникационной инфраструктуры"</t>
  </si>
  <si>
    <t>i5_44501130200100210000</t>
  </si>
  <si>
    <t>0200100210</t>
  </si>
  <si>
    <t>i6_44501130200100210200</t>
  </si>
  <si>
    <t>i6_44501130200100210240</t>
  </si>
  <si>
    <t>Закупка товаров, работ, услуг в сфере информационно-коммуникационных технологий</t>
  </si>
  <si>
    <t>242</t>
  </si>
  <si>
    <t>Реализация муниципальной программы "Развитие информатизации на территории Новорахинского сельского поселения на 2021-2023 годы" "Модернизация сетевого оборудования и компьютерной техники, формирование системы защиты информации в муниципальной информационной системе</t>
  </si>
  <si>
    <t>i5_44501130200200220000</t>
  </si>
  <si>
    <t>0200200220</t>
  </si>
  <si>
    <t>i6_44501130200200220200</t>
  </si>
  <si>
    <t>i6_44501130200200220240</t>
  </si>
  <si>
    <t>Реализация муниципальной программы "Развитие информатизации на территории Новорахинского сельского поселения на 2021-2023 годы" "Поддержание в активном состоянии официального сайта поселения и информирование через СМИ граждан о деятельности местного самоуправления</t>
  </si>
  <si>
    <t>i5_44501130200300230000</t>
  </si>
  <si>
    <t>0200300230</t>
  </si>
  <si>
    <t>i6_44501130200300230200</t>
  </si>
  <si>
    <t>i6_44501130200300230240</t>
  </si>
  <si>
    <t>Муниципальная программа "Повышение эффективности бюджетных расходов Новорахинского сельского поселения на 2021-2023 годы"</t>
  </si>
  <si>
    <t>i5_44501130300300340000</t>
  </si>
  <si>
    <t>0300300340</t>
  </si>
  <si>
    <t>i6_44501130300300340200</t>
  </si>
  <si>
    <t>i6_44501130300300340240</t>
  </si>
  <si>
    <t>Возмещение затрат по содержанию штатных единиц, осуществляющих переданные полномочия области ( в том числе раздельному сбору), транспортированию, обработке, утилизации, обезвреживанию и захоронению твердых коммунальных отходов</t>
  </si>
  <si>
    <t>i5_44501139900070280000</t>
  </si>
  <si>
    <t>9900070280</t>
  </si>
  <si>
    <t>i6_44501139900070280100</t>
  </si>
  <si>
    <t>i6_44501139900070280120</t>
  </si>
  <si>
    <t>i6_44501139900070280200</t>
  </si>
  <si>
    <t>i6_44501139900070280240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</si>
  <si>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</si>
  <si>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i5_44501139900070650000</t>
  </si>
  <si>
    <t>9900070650</t>
  </si>
  <si>
    <t>i6_44501139900070650200</t>
  </si>
  <si>
    <t>i6_44501139900070650240</t>
  </si>
  <si>
    <t>НАЦИОНАЛЬНАЯ ОБОРОНА</t>
  </si>
  <si>
    <t>i2_44502000000000000000</t>
  </si>
  <si>
    <t>0200</t>
  </si>
  <si>
    <t>Мобилизационная и вневойсковая подготовка</t>
  </si>
  <si>
    <t>i3_44502030000000000000</t>
  </si>
  <si>
    <t>0203</t>
  </si>
  <si>
    <t>Осуществление певичного воинского учета на территории, где отсутствуют воинские комиссариаты</t>
  </si>
  <si>
    <t>i5_44502039900051180000</t>
  </si>
  <si>
    <t>9900051180</t>
  </si>
  <si>
    <t>i6_44502039900051180100</t>
  </si>
  <si>
    <t>i6_44502039900051180120</t>
  </si>
  <si>
    <t>i6_44502039900051180200</t>
  </si>
  <si>
    <t>i6_44502039900051180240</t>
  </si>
  <si>
    <t>НАЦИОНАЛЬНАЯ БЕЗОПАСНОСТЬ И ПРАВООХРАНИТЕЛЬНАЯ ДЕЯТЕЛЬНОСТЬ</t>
  </si>
  <si>
    <t>i2_44503000000000000000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</si>
  <si>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</si>
  <si>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</si>
  <si>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i3_44503100000000000000</t>
  </si>
  <si>
    <t>0310</t>
  </si>
  <si>
    <t>Реализация мероприятий подпрограммы "Обеспечение первичных мер пожарной безопасности в Новорахинском сельском поселении"</t>
  </si>
  <si>
    <t>i5_44503100130100140000</t>
  </si>
  <si>
    <t>0130100140</t>
  </si>
  <si>
    <t>i6_44503100130100140200</t>
  </si>
  <si>
    <t>i6_44503100130100140240</t>
  </si>
  <si>
    <t>i6_44503100130100140800</t>
  </si>
  <si>
    <t>i6_44503100130100140850</t>
  </si>
  <si>
    <t>Уплата прочих налогов, сборов</t>
  </si>
  <si>
    <t>852</t>
  </si>
  <si>
    <t>НАЦИОНАЛЬНАЯ ЭКОНОМИКА</t>
  </si>
  <si>
    <t>i2_44504000000000000000</t>
  </si>
  <si>
    <t>0400</t>
  </si>
  <si>
    <t>Дорожное хозяйство (дорожные фонды)</t>
  </si>
  <si>
    <t>i3_44504090000000000000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</si>
  <si>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</si>
  <si>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</si>
  <si>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i5_44504090400071520000</t>
  </si>
  <si>
    <t>0400071520</t>
  </si>
  <si>
    <t>i6_44504090400071520200</t>
  </si>
  <si>
    <t>i6_44504090400071520240</t>
  </si>
  <si>
    <t>Софинансирование субсидии бюджетам городских и сельских поселений на формирование муниципальных дорожных фондов</t>
  </si>
  <si>
    <t>i5_445040904000S1520000</t>
  </si>
  <si>
    <t>04000S1520</t>
  </si>
  <si>
    <t>i6_445040904000S1520200</t>
  </si>
  <si>
    <t>i6_445040904000S1520240</t>
  </si>
  <si>
    <t>Реализация муниципальной программы "Осуществление дорожной деятельности на территории Новорахинского сельского поселения на 2021-2023 годы"</t>
  </si>
  <si>
    <t>i5_44504090400100430000</t>
  </si>
  <si>
    <t>0400100430</t>
  </si>
  <si>
    <t>i6_44504090400100430200</t>
  </si>
  <si>
    <t>i6_44504090400100430240</t>
  </si>
  <si>
    <t>ЖИЛИЩНО-КОММУНАЛЬНОЕ ХОЗЯЙСТВО</t>
  </si>
  <si>
    <t>i2_44505000000000000000</t>
  </si>
  <si>
    <t>0500</t>
  </si>
  <si>
    <t>Благоустройство</t>
  </si>
  <si>
    <t>i3_44505030000000000000</t>
  </si>
  <si>
    <t>0503</t>
  </si>
  <si>
    <t>Иные межбюджетные трансферты бюджетам поселений Крестецкого муниципального района в целях финансирования расходных обязательств, связанных с финансовым обеспечением первоочередных расходов</t>
  </si>
  <si>
    <t>i5_44505030110100153000</t>
  </si>
  <si>
    <t>0110100153</t>
  </si>
  <si>
    <t>i6_44505030110100153200</t>
  </si>
  <si>
    <t>i6_44505030110100153240</t>
  </si>
  <si>
    <t>Уборка и озеленение территорий Новорахинского сельского поселения</t>
  </si>
  <si>
    <t>i5_44505030110100240000</t>
  </si>
  <si>
    <t>0110100240</t>
  </si>
  <si>
    <t>i6_44505030110100240200</t>
  </si>
  <si>
    <t>i6_44505030110100240240</t>
  </si>
  <si>
    <t>Реализация мероприятий подпрограммы "Организация благоустройства территорий населенных пунктов Новорахинского сельского поселения" (освящение улиц в т.ч. ремонт, приобретение и замена ламп)</t>
  </si>
  <si>
    <t>i5_44505030110200250000</t>
  </si>
  <si>
    <t>0110200250</t>
  </si>
  <si>
    <t>i6_44505030110200250200</t>
  </si>
  <si>
    <t>i6_44505030110200250240</t>
  </si>
  <si>
    <t>Реализаця мероприятий подпрограммы "Организация благоустройства территорий населенных пунктов Новорхинского сельского поселения" (организация и содержание мест захоронения)</t>
  </si>
  <si>
    <t>i5_44505030110300260000</t>
  </si>
  <si>
    <t>0110300260</t>
  </si>
  <si>
    <t>i6_44505030110300260200</t>
  </si>
  <si>
    <t>i6_44505030110300260240</t>
  </si>
  <si>
    <t>Реализация мероприятий подпрограммы "Организация благоустройства территорий населенных пунктов Новорахинского сельского поселения" (соблюдение требований исполнения нормативных правовых актов огранов местного самоуправления сельского поселения)</t>
  </si>
  <si>
    <t>i5_44505030110500270000</t>
  </si>
  <si>
    <t>0110500270</t>
  </si>
  <si>
    <t>i6_44505030110500270200</t>
  </si>
  <si>
    <t>i6_44505030110500270240</t>
  </si>
  <si>
    <t>Софинансирование физических и юридических лиц на реализацию ППМИ</t>
  </si>
  <si>
    <t>i5_44505030110602010000</t>
  </si>
  <si>
    <t>0110602010</t>
  </si>
  <si>
    <t>i6_44505030110602010200</t>
  </si>
  <si>
    <t>i6_44505030110602010240</t>
  </si>
  <si>
    <t>Субсидии бюджетам городских и сельских поселений Новгородской области на реализацию ППМИ</t>
  </si>
  <si>
    <t>i5_44505030110607526000</t>
  </si>
  <si>
    <t>0110607526</t>
  </si>
  <si>
    <t>i6_44505030110607526200</t>
  </si>
  <si>
    <t>i6_44505030110607526240</t>
  </si>
  <si>
    <t>Софинансирование субсидии бюджетам городских и сельских поселений на реализацию ППМИ</t>
  </si>
  <si>
    <t>i5_445050301106S7526000</t>
  </si>
  <si>
    <t>01106S7526</t>
  </si>
  <si>
    <t>i6_445050301106S7526200</t>
  </si>
  <si>
    <t>i6_445050301106S7526240</t>
  </si>
  <si>
    <t>Субсидии бюджетам сельских поселений Новгородской области на реализацию проектов местных инициатив граждан ТОС "Локотской" на приобритение и установку контейнерной площадки в д. Локотско</t>
  </si>
  <si>
    <t>i5_44505030110772090000</t>
  </si>
  <si>
    <t>0110772090</t>
  </si>
  <si>
    <t>i6_44505030110772090200</t>
  </si>
  <si>
    <t>i6_44505030110772090240</t>
  </si>
  <si>
    <t>Софинансирование субсидии бюджетам городских и сельских поселений на реализацию проектов местных инициатив граждан ТОС "Локотской" на приобретение и установеу контейнерной площадки в д. Локотско</t>
  </si>
  <si>
    <t>i5_445050301107S2090000</t>
  </si>
  <si>
    <t>01107S2090</t>
  </si>
  <si>
    <t>i6_445050301107S2090200</t>
  </si>
  <si>
    <t>i6_445050301107S2090240</t>
  </si>
  <si>
    <t>Реализация мероприятий подпрограммы "Развитие малого и среднего предпринимательства в Новорахинском сельском поселении на 2021-2023 годы" (создание благоприятной средыдля развития малого и среднего бизнеса)</t>
  </si>
  <si>
    <t>i5_44505030150100160000</t>
  </si>
  <si>
    <t>0150100160</t>
  </si>
  <si>
    <t>i6_44505030150100160200</t>
  </si>
  <si>
    <t>i6_44505030150100160240</t>
  </si>
  <si>
    <t>Софинансирование мероприятий в рамках реализации подпрограммы "Комплексное развитие сельских территорий"</t>
  </si>
  <si>
    <t>i5_44505030160105764000</t>
  </si>
  <si>
    <t>0160105764</t>
  </si>
  <si>
    <t>i6_44505030160105764200</t>
  </si>
  <si>
    <t>i6_44505030160105764240</t>
  </si>
  <si>
    <t>Субсидия на реализацию общественно значимых проектов по благоустройству сельских территорий</t>
  </si>
  <si>
    <t>i5_445050301601N5764000</t>
  </si>
  <si>
    <t>01601N5764</t>
  </si>
  <si>
    <t>i6_445050301601N5764200</t>
  </si>
  <si>
    <t>i6_445050301601N5764240</t>
  </si>
  <si>
    <t>Реализация мероприятий муниципальной программы "Развитие и совершенствование форм местного самруправления на территории Новорахинского сельского поселения на 2021-2023 годы" (оказание моральной, материальной и фынансовой поддержки стимулирующего характера)</t>
  </si>
  <si>
    <t>i5_44505030500100510000</t>
  </si>
  <si>
    <t>0500100510</t>
  </si>
  <si>
    <t>i6_44505030500100510200</t>
  </si>
  <si>
    <t>i6_44505030500100510240</t>
  </si>
  <si>
    <t>ОБРАЗОВАНИЕ</t>
  </si>
  <si>
    <t>i2_44507000000000000000</t>
  </si>
  <si>
    <t>0700</t>
  </si>
  <si>
    <t>Молодежная политика</t>
  </si>
  <si>
    <t>i3_44507070000000000000</t>
  </si>
  <si>
    <t>0707</t>
  </si>
  <si>
    <t>Организация и осуществление мероприятий по работе с детьми и молодёжью</t>
  </si>
  <si>
    <t>i5_44507070120200320000</t>
  </si>
  <si>
    <t>0120200320</t>
  </si>
  <si>
    <t>i6_44507070120200320200</t>
  </si>
  <si>
    <t>i6_44507070120200320240</t>
  </si>
  <si>
    <t>КУЛЬТУРА, КИНЕМАТОГРАФИЯ</t>
  </si>
  <si>
    <t>i2_44508000000000000000</t>
  </si>
  <si>
    <t>0800</t>
  </si>
  <si>
    <t>Культура</t>
  </si>
  <si>
    <t>i3_44508010000000000000</t>
  </si>
  <si>
    <t>0801</t>
  </si>
  <si>
    <t>Мероприятия в сфере культуры и киниматографиии</t>
  </si>
  <si>
    <t>i5_44508010120300330000</t>
  </si>
  <si>
    <t>0120300330</t>
  </si>
  <si>
    <t>i6_44508010120300330200</t>
  </si>
  <si>
    <t>i6_44508010120300330240</t>
  </si>
  <si>
    <t>СОЦИАЛЬНАЯ ПОЛИТИКА</t>
  </si>
  <si>
    <t>i2_44510000000000000000</t>
  </si>
  <si>
    <t>1000</t>
  </si>
  <si>
    <t>Пенсионное обеспечение</t>
  </si>
  <si>
    <t>i3_44510010000000000000</t>
  </si>
  <si>
    <t>1001</t>
  </si>
  <si>
    <t>Доплаты к пенсиям муниципальным служащим</t>
  </si>
  <si>
    <t>i5_44510019900061010000</t>
  </si>
  <si>
    <t>9900061010</t>
  </si>
  <si>
    <t>Социальное обеспечение и иные выплаты населению</t>
  </si>
  <si>
    <t>i6_44510019900061010300</t>
  </si>
  <si>
    <t>300</t>
  </si>
  <si>
    <t>Публичные нормативные социальные выплаты гражданам</t>
  </si>
  <si>
    <t>i6_44510019900061010310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</si>
  <si>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</si>
  <si>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</si>
  <si>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</si>
  <si>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</si>
  <si>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i2_44511000000000000000</t>
  </si>
  <si>
    <t>1100</t>
  </si>
  <si>
    <t>Физическая культура</t>
  </si>
  <si>
    <t>i3_44511010000000000000</t>
  </si>
  <si>
    <t>1101</t>
  </si>
  <si>
    <t>Мероприятия в области спорта и физической культуры</t>
  </si>
  <si>
    <t>i5_44511010120100310000</t>
  </si>
  <si>
    <t>0120100310</t>
  </si>
  <si>
    <t>i6_44511010120100310200</t>
  </si>
  <si>
    <t>i6_44511010120100310240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</si>
  <si>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</si>
  <si>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</si>
  <si>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</si>
  <si>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</si>
  <si>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</si>
  <si>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</si>
  <si>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</si>
  <si>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</si>
  <si>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</si>
  <si>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</si>
  <si>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</si>
  <si>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</si>
  <si>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</si>
  <si>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</si>
  <si>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</si>
  <si>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</si>
  <si>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</si>
  <si>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</si>
  <si>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</si>
  <si>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</si>
  <si>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</si>
  <si>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</si>
  <si>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</si>
  <si>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</si>
  <si>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</si>
  <si>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</si>
  <si>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</si>
  <si>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</si>
  <si>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</si>
  <si>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</si>
  <si>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</si>
  <si>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</si>
  <si>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</si>
  <si>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</si>
  <si>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</si>
  <si>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</si>
  <si>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</si>
  <si>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</si>
  <si>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</si>
  <si>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</si>
  <si>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</si>
  <si>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</si>
  <si>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</si>
  <si>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</si>
  <si>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</si>
  <si>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</si>
  <si>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</si>
  <si>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</si>
  <si>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</si>
  <si>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</si>
  <si>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</si>
  <si>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</si>
  <si>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</si>
  <si>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</si>
  <si>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</si>
  <si>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</si>
  <si>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</si>
  <si>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</si>
  <si>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</si>
  <si>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</si>
  <si>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</si>
  <si>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</si>
  <si>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</si>
  <si>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</si>
  <si>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</si>
  <si>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</si>
  <si>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</si>
  <si>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</si>
  <si>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</si>
  <si>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</si>
  <si>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</si>
  <si>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</si>
  <si>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</si>
  <si>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</si>
  <si>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</si>
  <si>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</si>
  <si>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</si>
  <si>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</si>
  <si>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</si>
  <si>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</si>
  <si>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</si>
  <si>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</si>
  <si>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</si>
  <si>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</si>
  <si>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</si>
  <si>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</si>
  <si>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</si>
  <si>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</si>
  <si>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</si>
  <si>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</si>
  <si>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</si>
  <si>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</si>
  <si>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</si>
  <si>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</si>
  <si>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</si>
  <si>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</si>
  <si>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</si>
  <si>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</si>
  <si>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</si>
  <si>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</si>
  <si>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</si>
  <si>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</si>
  <si>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</si>
  <si>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</si>
  <si>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</si>
  <si>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обеспечение комплексного развития сельских территорий</t>
  </si>
  <si>
    <t>20225576000000150</t>
  </si>
  <si>
    <t>i2_00020225576000000150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</si>
  <si>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</si>
  <si>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</si>
  <si>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</si>
  <si>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</si>
  <si>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</si>
  <si>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</si>
  <si>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</si>
  <si>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</si>
  <si>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</si>
  <si>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</si>
  <si>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</si>
  <si>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</si>
  <si>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</si>
  <si>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</si>
  <si>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</si>
  <si>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</si>
  <si>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</si>
  <si>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</si>
  <si>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</si>
  <si>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</si>
  <si>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</si>
  <si>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</si>
  <si>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</si>
  <si>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</si>
  <si>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</si>
  <si>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</si>
  <si>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</si>
  <si>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</si>
  <si>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</si>
  <si>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</si>
  <si>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</si>
  <si>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</si>
  <si>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</si>
  <si>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</si>
  <si>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Г. Н. Григорьев</t>
  </si>
  <si>
    <t>М. В. Оноприйчук</t>
  </si>
  <si>
    <t>Главный бухгалтер
экономической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</si>
</sst>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20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0" fillId="28" borderId="0" xfId="0" applyFill="1"/>
    <xf numFmtId="49" fontId="0" fillId="27" borderId="0" xfId="0" applyNumberFormat="1" applyFill="1"/>
    <xf numFmtId="0" fontId="0" fillId="27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7" borderId="0" xfId="0" applyNumberFormat="1" applyFont="1" applyFill="1" applyBorder="1" applyAlignment="1">
      <alignment horizontal="right"/>
    </xf>
    <xf numFmtId="4" fontId="2" fillId="27" borderId="0" xfId="0" applyNumberFormat="1" applyFont="1" applyFill="1" applyBorder="1" applyAlignment="1">
      <alignment horizontal="center"/>
    </xf>
    <xf numFmtId="49" fontId="2" fillId="27" borderId="0" xfId="0" applyNumberFormat="1" applyFont="1" applyFill="1" applyBorder="1" applyAlignment="1">
      <alignment horizontal="right"/>
    </xf>
    <xf numFmtId="49" fontId="2" fillId="27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14" fontId="2" fillId="0" borderId="48" xfId="0" applyNumberFormat="1" applyFont="1" applyBorder="1" applyAlignment="1">
      <alignment horizontal="center"/>
    </xf>
    <xf numFmtId="4" fontId="2" fillId="30" borderId="0" xfId="0" applyNumberFormat="1" applyFont="1" applyFill="1" applyBorder="1" applyAlignment="1">
      <alignment horizontal="right"/>
    </xf>
    <xf numFmtId="0" fontId="0" fillId="30" borderId="0" xfId="0" applyFill="1"/>
    <xf numFmtId="4" fontId="2" fillId="30" borderId="0" xfId="0" applyNumberFormat="1" applyFont="1" applyFill="1" applyBorder="1" applyAlignment="1">
      <alignment horizontal="right" wrapText="1"/>
    </xf>
    <xf numFmtId="49" fontId="0" fillId="29" borderId="0" xfId="0" applyNumberFormat="1" applyFill="1" applyAlignment="1">
      <alignment wrapText="1"/>
    </xf>
    <xf numFmtId="0" fontId="2" fillId="31" borderId="39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49" fontId="2" fillId="31" borderId="15" xfId="0" applyNumberFormat="1" applyFont="1" applyFill="1" applyBorder="1" applyAlignment="1">
      <alignment horizontal="center" vertical="center"/>
    </xf>
    <xf numFmtId="0" fontId="3" fillId="31" borderId="41" xfId="0" applyFont="1" applyFill="1" applyBorder="1" applyAlignment="1">
      <alignment horizontal="left" wrapText="1"/>
    </xf>
    <xf numFmtId="49" fontId="3" fillId="31" borderId="26" xfId="0" applyNumberFormat="1" applyFont="1" applyFill="1" applyBorder="1" applyAlignment="1">
      <alignment horizontal="center" wrapText="1"/>
    </xf>
    <xf numFmtId="4" fontId="2" fillId="31" borderId="17" xfId="0" applyNumberFormat="1" applyFont="1" applyFill="1" applyBorder="1" applyAlignment="1">
      <alignment horizontal="right"/>
    </xf>
    <xf numFmtId="4" fontId="2" fillId="31" borderId="53" xfId="0" applyNumberFormat="1" applyFont="1" applyFill="1" applyBorder="1" applyAlignment="1">
      <alignment horizontal="right"/>
    </xf>
    <xf numFmtId="0" fontId="3" fillId="31" borderId="42" xfId="0" applyFont="1" applyFill="1" applyBorder="1" applyAlignment="1">
      <alignment horizontal="left" wrapText="1"/>
    </xf>
    <xf numFmtId="49" fontId="3" fillId="31" borderId="20" xfId="0" applyNumberFormat="1" applyFont="1" applyFill="1" applyBorder="1" applyAlignment="1">
      <alignment horizontal="center" wrapText="1"/>
    </xf>
    <xf numFmtId="4" fontId="2" fillId="31" borderId="25" xfId="0" applyNumberFormat="1" applyFont="1" applyFill="1" applyBorder="1" applyAlignment="1">
      <alignment horizontal="right"/>
    </xf>
    <xf numFmtId="4" fontId="2" fillId="31" borderId="37" xfId="0" applyNumberFormat="1" applyFont="1" applyFill="1" applyBorder="1" applyAlignment="1">
      <alignment horizontal="right"/>
    </xf>
    <xf numFmtId="0" fontId="3" fillId="31" borderId="45" xfId="0" applyFont="1" applyFill="1" applyBorder="1" applyAlignment="1">
      <alignment horizontal="left" wrapText="1"/>
    </xf>
    <xf numFmtId="49" fontId="3" fillId="31" borderId="19" xfId="0" applyNumberFormat="1" applyFont="1" applyFill="1" applyBorder="1" applyAlignment="1">
      <alignment horizontal="center" wrapText="1"/>
    </xf>
    <xf numFmtId="49" fontId="3" fillId="31" borderId="52" xfId="0" applyNumberFormat="1" applyFont="1" applyFill="1" applyBorder="1" applyAlignment="1">
      <alignment horizontal="center" wrapText="1"/>
    </xf>
    <xf numFmtId="0" fontId="3" fillId="31" borderId="45" xfId="0" applyFont="1" applyFill="1" applyBorder="1" applyAlignment="1" applyProtection="1">
      <alignment horizontal="left" wrapText="1"/>
      <protection locked="0"/>
    </xf>
    <xf numFmtId="49" fontId="3" fillId="31" borderId="19" xfId="0" applyNumberFormat="1" applyFont="1" applyFill="1" applyBorder="1" applyAlignment="1" applyProtection="1">
      <alignment horizontal="center" wrapText="1"/>
      <protection locked="0"/>
    </xf>
    <xf numFmtId="49" fontId="2" fillId="31" borderId="54" xfId="0" applyNumberFormat="1" applyFont="1" applyFill="1" applyBorder="1" applyAlignment="1" applyProtection="1">
      <alignment horizontal="center" wrapText="1"/>
      <protection locked="0"/>
    </xf>
    <xf numFmtId="4" fontId="2" fillId="31" borderId="17" xfId="0" applyNumberFormat="1" applyFont="1" applyFill="1" applyBorder="1" applyAlignment="1" applyProtection="1">
      <alignment horizontal="right" wrapText="1"/>
      <protection locked="0"/>
    </xf>
    <xf numFmtId="4" fontId="2" fillId="31" borderId="25" xfId="0" applyNumberFormat="1" applyFont="1" applyFill="1" applyBorder="1" applyAlignment="1" applyProtection="1">
      <alignment horizontal="right" wrapText="1"/>
      <protection locked="0"/>
    </xf>
    <xf numFmtId="4" fontId="2" fillId="31" borderId="37" xfId="0" applyNumberFormat="1" applyFont="1" applyFill="1" applyBorder="1" applyAlignment="1">
      <alignment horizontal="right" wrapText="1"/>
    </xf>
    <xf numFmtId="0" fontId="3" fillId="31" borderId="18" xfId="0" applyFont="1" applyFill="1" applyBorder="1" applyAlignment="1">
      <alignment horizontal="left" wrapText="1"/>
    </xf>
    <xf numFmtId="49" fontId="3" fillId="31" borderId="22" xfId="0" applyNumberFormat="1" applyFont="1" applyFill="1" applyBorder="1" applyAlignment="1">
      <alignment horizontal="center" wrapText="1"/>
    </xf>
    <xf numFmtId="49" fontId="2" fillId="31" borderId="15" xfId="0" applyNumberFormat="1" applyFont="1" applyFill="1" applyBorder="1" applyAlignment="1">
      <alignment horizontal="center"/>
    </xf>
    <xf numFmtId="49" fontId="2" fillId="31" borderId="23" xfId="0" applyNumberFormat="1" applyFont="1" applyFill="1" applyBorder="1" applyAlignment="1">
      <alignment horizontal="center"/>
    </xf>
    <xf numFmtId="4" fontId="2" fillId="31" borderId="23" xfId="0" applyNumberFormat="1" applyFont="1" applyFill="1" applyBorder="1" applyAlignment="1">
      <alignment horizontal="right"/>
    </xf>
    <xf numFmtId="4" fontId="2" fillId="31" borderId="15" xfId="0" applyNumberFormat="1" applyFont="1" applyFill="1" applyBorder="1" applyAlignment="1">
      <alignment horizontal="right"/>
    </xf>
    <xf numFmtId="4" fontId="2" fillId="31" borderId="34" xfId="0" applyNumberFormat="1" applyFont="1" applyFill="1" applyBorder="1" applyAlignment="1">
      <alignment horizontal="right"/>
    </xf>
    <xf numFmtId="0" fontId="2" fillId="31" borderId="0" xfId="0" applyFont="1" applyFill="1" applyBorder="1" applyAlignment="1">
      <alignment wrapText="1"/>
    </xf>
    <xf numFmtId="49" fontId="2" fillId="31" borderId="0" xfId="0" applyNumberFormat="1" applyFont="1" applyFill="1" applyBorder="1" applyAlignment="1">
      <alignment wrapText="1"/>
    </xf>
    <xf numFmtId="49" fontId="2" fillId="31" borderId="0" xfId="0" applyNumberFormat="1" applyFont="1" applyFill="1" applyBorder="1" applyAlignment="1">
      <alignment horizontal="center"/>
    </xf>
    <xf numFmtId="49" fontId="2" fillId="31" borderId="0" xfId="0" applyNumberFormat="1" applyFont="1" applyFill="1" applyBorder="1"/>
    <xf numFmtId="0" fontId="0" fillId="31" borderId="16" xfId="0" applyFill="1" applyBorder="1" applyAlignment="1">
      <alignment horizontal="left"/>
    </xf>
    <xf numFmtId="0" fontId="0" fillId="31" borderId="16" xfId="0" applyFill="1" applyBorder="1" applyAlignment="1"/>
    <xf numFmtId="49" fontId="0" fillId="31" borderId="16" xfId="0" applyNumberFormat="1" applyFill="1" applyBorder="1"/>
    <xf numFmtId="49" fontId="2" fillId="31" borderId="0" xfId="0" applyNumberFormat="1" applyFont="1" applyFill="1" applyAlignment="1">
      <alignment horizontal="right"/>
    </xf>
    <xf numFmtId="0" fontId="3" fillId="31" borderId="32" xfId="0" applyFont="1" applyFill="1" applyBorder="1" applyAlignment="1">
      <alignment horizontal="left" wrapText="1"/>
    </xf>
    <xf numFmtId="4" fontId="2" fillId="31" borderId="38" xfId="0" applyNumberFormat="1" applyFont="1" applyFill="1" applyBorder="1" applyAlignment="1">
      <alignment horizontal="right"/>
    </xf>
    <xf numFmtId="4" fontId="2" fillId="31" borderId="39" xfId="0" applyNumberFormat="1" applyFont="1" applyFill="1" applyBorder="1" applyAlignment="1">
      <alignment horizontal="right"/>
    </xf>
    <xf numFmtId="4" fontId="2" fillId="31" borderId="40" xfId="0" applyNumberFormat="1" applyFont="1" applyFill="1" applyBorder="1" applyAlignment="1">
      <alignment horizontal="right"/>
    </xf>
    <xf numFmtId="49" fontId="3" fillId="31" borderId="56" xfId="0" applyNumberFormat="1" applyFont="1" applyFill="1" applyBorder="1" applyAlignment="1">
      <alignment horizontal="center" wrapText="1"/>
    </xf>
    <xf numFmtId="49" fontId="3" fillId="31" borderId="38" xfId="0" applyNumberFormat="1" applyFont="1" applyFill="1" applyBorder="1" applyAlignment="1">
      <alignment horizontal="center" wrapText="1"/>
    </xf>
    <xf numFmtId="49" fontId="2" fillId="31" borderId="56" xfId="0" applyNumberFormat="1" applyFont="1" applyFill="1" applyBorder="1" applyAlignment="1" applyProtection="1">
      <alignment horizontal="center" wrapText="1"/>
      <protection locked="0"/>
    </xf>
    <xf numFmtId="49" fontId="2" fillId="31" borderId="55" xfId="0" applyNumberFormat="1" applyFont="1" applyFill="1" applyBorder="1" applyAlignment="1" applyProtection="1">
      <alignment horizontal="center" wrapText="1"/>
      <protection locked="0"/>
    </xf>
    <xf numFmtId="0" fontId="3" fillId="31" borderId="21" xfId="0" applyFont="1" applyFill="1" applyBorder="1" applyAlignment="1">
      <alignment horizontal="left" wrapText="1"/>
    </xf>
    <xf numFmtId="0" fontId="3" fillId="31" borderId="22" xfId="0" applyFont="1" applyFill="1" applyBorder="1" applyAlignment="1">
      <alignment horizontal="left" wrapText="1"/>
    </xf>
    <xf numFmtId="49" fontId="2" fillId="31" borderId="24" xfId="0" applyNumberFormat="1" applyFont="1" applyFill="1" applyBorder="1" applyAlignment="1">
      <alignment horizontal="center"/>
    </xf>
    <xf numFmtId="4" fontId="2" fillId="31" borderId="24" xfId="0" applyNumberFormat="1" applyFont="1" applyFill="1" applyBorder="1" applyAlignment="1">
      <alignment horizontal="right"/>
    </xf>
    <xf numFmtId="4" fontId="2" fillId="31" borderId="33" xfId="0" applyNumberFormat="1" applyFont="1" applyFill="1" applyBorder="1" applyAlignment="1">
      <alignment horizontal="right"/>
    </xf>
    <xf numFmtId="4" fontId="2" fillId="31" borderId="35" xfId="0" applyNumberFormat="1" applyFont="1" applyFill="1" applyBorder="1" applyAlignment="1">
      <alignment horizontal="right"/>
    </xf>
    <xf numFmtId="0" fontId="3" fillId="31" borderId="0" xfId="0" applyFont="1" applyFill="1" applyBorder="1" applyAlignment="1">
      <alignment horizontal="left" wrapText="1"/>
    </xf>
    <xf numFmtId="4" fontId="2" fillId="31" borderId="0" xfId="0" applyNumberFormat="1" applyFont="1" applyFill="1" applyBorder="1" applyAlignment="1">
      <alignment horizontal="center"/>
    </xf>
    <xf numFmtId="0" fontId="3" fillId="31" borderId="28" xfId="0" applyFont="1" applyFill="1" applyBorder="1" applyAlignment="1">
      <alignment horizontal="left" wrapText="1"/>
    </xf>
    <xf numFmtId="0" fontId="3" fillId="31" borderId="29" xfId="0" applyFont="1" applyFill="1" applyBorder="1" applyAlignment="1">
      <alignment horizontal="center" wrapText="1"/>
    </xf>
    <xf numFmtId="4" fontId="2" fillId="31" borderId="36" xfId="0" applyNumberFormat="1" applyFont="1" applyFill="1" applyBorder="1" applyAlignment="1">
      <alignment horizontal="right"/>
    </xf>
    <xf numFmtId="49" fontId="2" fillId="31" borderId="50" xfId="0" applyNumberFormat="1" applyFont="1" applyFill="1" applyBorder="1" applyAlignment="1">
      <alignment horizontal="center"/>
    </xf>
    <xf numFmtId="49" fontId="3" fillId="31" borderId="0" xfId="0" applyNumberFormat="1" applyFont="1" applyFill="1" applyBorder="1" applyAlignment="1">
      <alignment horizontal="center" wrapText="1"/>
    </xf>
    <xf numFmtId="49" fontId="0" fillId="31" borderId="16" xfId="0" applyNumberFormat="1" applyFill="1" applyBorder="1" applyAlignment="1">
      <alignment horizontal="left"/>
    </xf>
    <xf numFmtId="49" fontId="2" fillId="31" borderId="0" xfId="0" applyNumberFormat="1" applyFont="1" applyFill="1" applyBorder="1" applyAlignment="1">
      <alignment horizontal="right"/>
    </xf>
    <xf numFmtId="0" fontId="3" fillId="31" borderId="43" xfId="0" applyFont="1" applyFill="1" applyBorder="1" applyAlignment="1">
      <alignment horizontal="left" wrapText="1"/>
    </xf>
    <xf numFmtId="0" fontId="3" fillId="31" borderId="44" xfId="0" applyFont="1" applyFill="1" applyBorder="1" applyAlignment="1">
      <alignment horizontal="left" wrapText="1"/>
    </xf>
    <xf numFmtId="49" fontId="3" fillId="31" borderId="27" xfId="0" applyNumberFormat="1" applyFont="1" applyFill="1" applyBorder="1" applyAlignment="1">
      <alignment horizontal="center" wrapText="1"/>
    </xf>
    <xf numFmtId="4" fontId="2" fillId="31" borderId="30" xfId="0" applyNumberFormat="1" applyFont="1" applyFill="1" applyBorder="1" applyAlignment="1">
      <alignment horizontal="center"/>
    </xf>
    <xf numFmtId="4" fontId="2" fillId="31" borderId="31" xfId="0" applyNumberFormat="1" applyFont="1" applyFill="1" applyBorder="1" applyAlignment="1">
      <alignment horizontal="center"/>
    </xf>
    <xf numFmtId="4" fontId="2" fillId="31" borderId="32" xfId="0" applyNumberFormat="1" applyFont="1" applyFill="1" applyBorder="1" applyAlignment="1">
      <alignment horizontal="center"/>
    </xf>
    <xf numFmtId="4" fontId="2" fillId="31" borderId="38" xfId="0" applyNumberFormat="1" applyFont="1" applyFill="1" applyBorder="1" applyAlignment="1">
      <alignment horizontal="center"/>
    </xf>
    <xf numFmtId="4" fontId="2" fillId="31" borderId="39" xfId="0" applyNumberFormat="1" applyFont="1" applyFill="1" applyBorder="1" applyAlignment="1">
      <alignment horizontal="center"/>
    </xf>
    <xf numFmtId="4" fontId="2" fillId="31" borderId="40" xfId="0" applyNumberFormat="1" applyFont="1" applyFill="1" applyBorder="1" applyAlignment="1">
      <alignment horizontal="center"/>
    </xf>
    <xf numFmtId="0" fontId="3" fillId="32" borderId="45" xfId="0" applyFont="1" applyFill="1" applyBorder="1" applyAlignment="1">
      <alignment horizontal="left" wrapText="1"/>
    </xf>
    <xf numFmtId="49" fontId="3" fillId="32" borderId="19" xfId="0" applyNumberFormat="1" applyFont="1" applyFill="1" applyBorder="1" applyAlignment="1">
      <alignment horizontal="center" wrapText="1"/>
    </xf>
    <xf numFmtId="49" fontId="2" fillId="32" borderId="52" xfId="0" applyNumberFormat="1" applyFont="1" applyFill="1" applyBorder="1" applyAlignment="1">
      <alignment horizontal="center"/>
    </xf>
    <xf numFmtId="4" fontId="2" fillId="32" borderId="17" xfId="0" applyNumberFormat="1" applyFont="1" applyFill="1" applyBorder="1" applyAlignment="1">
      <alignment horizontal="right"/>
    </xf>
    <xf numFmtId="4" fontId="2" fillId="32" borderId="25" xfId="0" applyNumberFormat="1" applyFont="1" applyFill="1" applyBorder="1" applyAlignment="1">
      <alignment horizontal="right"/>
    </xf>
    <xf numFmtId="4" fontId="2" fillId="32" borderId="37" xfId="0" applyNumberFormat="1" applyFont="1" applyFill="1" applyBorder="1" applyAlignment="1">
      <alignment horizontal="right"/>
    </xf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2" borderId="37" xfId="0" applyNumberFormat="1" applyFont="1" applyFill="1" applyBorder="1" applyAlignment="1">
      <alignment horizontal="right" wrapText="1"/>
    </xf>
    <xf numFmtId="49" fontId="3" fillId="31" borderId="20" xfId="0" applyNumberFormat="1" applyFont="1" applyFill="1" applyBorder="1" applyAlignment="1">
      <alignment horizontal="left" wrapText="1"/>
    </xf>
    <xf numFmtId="49" fontId="2" fillId="31" borderId="17" xfId="0" applyNumberFormat="1" applyFont="1" applyFill="1" applyBorder="1" applyAlignment="1">
      <alignment horizontal="center"/>
    </xf>
    <xf numFmtId="4" fontId="2" fillId="31" borderId="17" xfId="0" applyNumberFormat="1" applyFont="1" applyFill="1" applyBorder="1" applyAlignment="1">
      <alignment horizontal="center"/>
    </xf>
    <xf numFmtId="4" fontId="2" fillId="31" borderId="25" xfId="0" applyNumberFormat="1" applyFont="1" applyFill="1" applyBorder="1" applyAlignment="1">
      <alignment horizontal="center"/>
    </xf>
    <xf numFmtId="4" fontId="2" fillId="31" borderId="37" xfId="0" applyNumberFormat="1" applyFont="1" applyFill="1" applyBorder="1" applyAlignment="1">
      <alignment horizontal="center"/>
    </xf>
    <xf numFmtId="4" fontId="2" fillId="31" borderId="40" xfId="0" applyNumberFormat="1" applyFont="1" applyFill="1" applyBorder="1" applyAlignment="1" applyProtection="1">
      <alignment horizontal="right"/>
    </xf>
    <xf numFmtId="49" fontId="2" fillId="31" borderId="52" xfId="0" applyNumberFormat="1" applyFont="1" applyFill="1" applyBorder="1" applyAlignment="1">
      <alignment horizontal="center"/>
    </xf>
    <xf numFmtId="4" fontId="2" fillId="31" borderId="37" xfId="0" applyNumberFormat="1" applyFont="1" applyFill="1" applyBorder="1" applyAlignment="1" applyProtection="1">
      <alignment horizontal="center"/>
    </xf>
    <xf numFmtId="49" fontId="2" fillId="31" borderId="54" xfId="0" applyNumberFormat="1" applyFont="1" applyFill="1" applyBorder="1" applyAlignment="1" applyProtection="1">
      <alignment horizontal="center"/>
      <protection locked="0"/>
    </xf>
    <xf numFmtId="4" fontId="2" fillId="31" borderId="17" xfId="0" applyNumberFormat="1" applyFont="1" applyFill="1" applyBorder="1" applyAlignment="1" applyProtection="1">
      <alignment horizontal="right"/>
      <protection locked="0"/>
    </xf>
    <xf numFmtId="0" fontId="2" fillId="31" borderId="37" xfId="0" applyNumberFormat="1" applyFont="1" applyFill="1" applyBorder="1" applyAlignment="1">
      <alignment horizontal="center"/>
    </xf>
    <xf numFmtId="0" fontId="3" fillId="31" borderId="51" xfId="0" applyFont="1" applyFill="1" applyBorder="1" applyAlignment="1">
      <alignment horizontal="left" wrapText="1"/>
    </xf>
    <xf numFmtId="4" fontId="2" fillId="31" borderId="38" xfId="0" applyNumberFormat="1" applyFont="1" applyFill="1" applyBorder="1" applyAlignment="1" applyProtection="1">
      <alignment horizontal="right"/>
      <protection locked="0"/>
    </xf>
    <xf numFmtId="49" fontId="2" fillId="31" borderId="40" xfId="0" applyNumberFormat="1" applyFont="1" applyFill="1" applyBorder="1" applyAlignment="1">
      <alignment horizontal="center"/>
    </xf>
    <xf numFmtId="0" fontId="2" fillId="31" borderId="0" xfId="0" applyFont="1" applyFill="1" applyBorder="1" applyAlignment="1">
      <alignment horizontal="left"/>
    </xf>
    <xf numFmtId="49" fontId="2" fillId="31" borderId="0" xfId="0" applyNumberFormat="1" applyFont="1" applyFill="1" applyBorder="1" applyAlignment="1">
      <alignment horizontal="center" wrapText="1"/>
    </xf>
    <xf numFmtId="49" fontId="2" fillId="31" borderId="16" xfId="0" applyNumberFormat="1" applyFont="1" applyFill="1" applyBorder="1" applyAlignment="1">
      <alignment horizontal="center"/>
    </xf>
    <xf numFmtId="0" fontId="2" fillId="31" borderId="0" xfId="0" applyFont="1" applyFill="1" applyAlignment="1">
      <alignment horizontal="left"/>
    </xf>
    <xf numFmtId="0" fontId="2" fillId="31" borderId="0" xfId="0" applyFont="1" applyFill="1" applyAlignment="1">
      <alignment horizontal="center"/>
    </xf>
    <xf numFmtId="49" fontId="0" fillId="31" borderId="0" xfId="0" applyNumberFormat="1" applyFill="1" applyBorder="1" applyAlignment="1">
      <alignment horizontal="center"/>
    </xf>
    <xf numFmtId="0" fontId="0" fillId="31" borderId="0" xfId="0" applyFill="1"/>
    <xf numFmtId="49" fontId="29" fillId="29" borderId="59" xfId="87" applyNumberFormat="1" applyFont="1" applyFill="1" applyBorder="1" applyAlignment="1" applyProtection="1">
      <alignment horizontal="right" indent="1"/>
    </xf>
    <xf numFmtId="49" fontId="29" fillId="29" borderId="60" xfId="87" applyNumberFormat="1" applyFont="1" applyFill="1" applyBorder="1" applyAlignment="1" applyProtection="1">
      <alignment horizontal="right" indent="1"/>
    </xf>
    <xf numFmtId="0" fontId="32" fillId="29" borderId="60" xfId="86" applyFont="1" applyFill="1" applyBorder="1" applyAlignment="1" applyProtection="1">
      <alignment horizontal="left" wrapText="1" indent="1"/>
    </xf>
    <xf numFmtId="0" fontId="32" fillId="29" borderId="61" xfId="86" applyFont="1" applyFill="1" applyBorder="1" applyAlignment="1" applyProtection="1">
      <alignment horizontal="left" wrapText="1" indent="1"/>
    </xf>
    <xf numFmtId="0" fontId="31" fillId="29" borderId="0" xfId="86" applyFont="1" applyFill="1" applyAlignment="1" applyProtection="1">
      <alignment horizontal="center"/>
    </xf>
    <xf numFmtId="49" fontId="29" fillId="29" borderId="57" xfId="87" applyNumberFormat="1" applyFont="1" applyFill="1" applyBorder="1" applyAlignment="1" applyProtection="1">
      <alignment horizontal="right" indent="1"/>
    </xf>
    <xf numFmtId="49" fontId="29" fillId="29" borderId="0" xfId="87" applyNumberFormat="1" applyFont="1" applyFill="1" applyBorder="1" applyAlignment="1" applyProtection="1">
      <alignment horizontal="right" indent="1"/>
    </xf>
    <xf numFmtId="0" fontId="32" fillId="29" borderId="0" xfId="86" applyFont="1" applyFill="1" applyBorder="1" applyAlignment="1" applyProtection="1">
      <alignment horizontal="left" wrapText="1" indent="1"/>
    </xf>
    <xf numFmtId="0" fontId="32" fillId="29" borderId="58" xfId="86" applyFont="1" applyFill="1" applyBorder="1" applyAlignment="1" applyProtection="1">
      <alignment horizontal="left" wrapText="1" indent="1"/>
    </xf>
    <xf numFmtId="0" fontId="30" fillId="31" borderId="62" xfId="86" applyFont="1" applyFill="1" applyBorder="1" applyAlignment="1" applyProtection="1">
      <alignment horizontal="center"/>
    </xf>
    <xf numFmtId="0" fontId="30" fillId="31" borderId="63" xfId="86" applyFont="1" applyFill="1" applyBorder="1" applyAlignment="1" applyProtection="1">
      <alignment horizontal="center"/>
    </xf>
    <xf numFmtId="0" fontId="33" fillId="31" borderId="63" xfId="86" applyFont="1" applyFill="1" applyBorder="1" applyAlignment="1" applyProtection="1">
      <alignment horizontal="left" vertical="center" indent="2"/>
    </xf>
    <xf numFmtId="0" fontId="33" fillId="31" borderId="64" xfId="86" applyFont="1" applyFill="1" applyBorder="1" applyAlignment="1" applyProtection="1">
      <alignment horizontal="left" vertical="center" indent="2"/>
    </xf>
    <xf numFmtId="0" fontId="31" fillId="31" borderId="0" xfId="86" applyFont="1" applyFill="1" applyAlignment="1" applyProtection="1">
      <alignment horizontal="center"/>
    </xf>
    <xf numFmtId="49" fontId="29" fillId="32" borderId="65" xfId="87" applyNumberFormat="1" applyFont="1" applyFill="1" applyBorder="1" applyAlignment="1" applyProtection="1">
      <alignment horizontal="right" indent="1"/>
    </xf>
    <xf numFmtId="49" fontId="29" fillId="32" borderId="66" xfId="87" applyNumberFormat="1" applyFont="1" applyFill="1" applyBorder="1" applyAlignment="1" applyProtection="1">
      <alignment horizontal="right" indent="1"/>
    </xf>
    <xf numFmtId="0" fontId="32" fillId="32" borderId="66" xfId="86" applyFont="1" applyFill="1" applyBorder="1" applyAlignment="1" applyProtection="1">
      <alignment horizontal="left" wrapText="1" indent="1"/>
    </xf>
    <xf numFmtId="0" fontId="32" fillId="32" borderId="67" xfId="86" applyFont="1" applyFill="1" applyBorder="1" applyAlignment="1" applyProtection="1">
      <alignment horizontal="left" wrapText="1" indent="1"/>
    </xf>
    <xf numFmtId="49" fontId="29" fillId="32" borderId="57" xfId="87" applyNumberFormat="1" applyFont="1" applyFill="1" applyBorder="1" applyAlignment="1" applyProtection="1">
      <alignment horizontal="right" indent="1"/>
    </xf>
    <xf numFmtId="49" fontId="29" fillId="32" borderId="0" xfId="87" applyNumberFormat="1" applyFont="1" applyFill="1" applyBorder="1" applyAlignment="1" applyProtection="1">
      <alignment horizontal="right" indent="1"/>
    </xf>
    <xf numFmtId="0" fontId="32" fillId="32" borderId="0" xfId="86" applyFont="1" applyFill="1" applyBorder="1" applyAlignment="1" applyProtection="1">
      <alignment horizontal="left" wrapText="1" indent="1"/>
    </xf>
    <xf numFmtId="0" fontId="32" fillId="32" borderId="58" xfId="86" applyFont="1" applyFill="1" applyBorder="1" applyAlignment="1" applyProtection="1">
      <alignment horizontal="left" wrapText="1" indent="1"/>
    </xf>
    <xf numFmtId="49" fontId="2" fillId="31" borderId="70" xfId="0" applyNumberFormat="1" applyFont="1" applyFill="1" applyBorder="1" applyAlignment="1">
      <alignment horizontal="center" vertical="center" wrapText="1"/>
    </xf>
    <xf numFmtId="49" fontId="2" fillId="31" borderId="31" xfId="0" applyNumberFormat="1" applyFont="1" applyFill="1" applyBorder="1" applyAlignment="1">
      <alignment horizontal="center" vertical="center" wrapText="1"/>
    </xf>
    <xf numFmtId="49" fontId="2" fillId="31" borderId="25" xfId="0" applyNumberFormat="1" applyFont="1" applyFill="1" applyBorder="1" applyAlignment="1">
      <alignment horizontal="center" vertical="center" wrapText="1"/>
    </xf>
    <xf numFmtId="49" fontId="3" fillId="31" borderId="0" xfId="0" applyNumberFormat="1" applyFont="1" applyFill="1" applyBorder="1" applyAlignment="1">
      <alignment horizontal="center" wrapText="1"/>
    </xf>
    <xf numFmtId="49" fontId="2" fillId="31" borderId="52" xfId="0" applyNumberFormat="1" applyFont="1" applyFill="1" applyBorder="1" applyAlignment="1">
      <alignment horizontal="center"/>
    </xf>
    <xf numFmtId="49" fontId="2" fillId="31" borderId="68" xfId="0" applyNumberFormat="1" applyFont="1" applyFill="1" applyBorder="1" applyAlignment="1">
      <alignment horizontal="center"/>
    </xf>
    <xf numFmtId="49" fontId="2" fillId="31" borderId="38" xfId="0" applyNumberFormat="1" applyFont="1" applyFill="1" applyBorder="1" applyAlignment="1">
      <alignment horizontal="center"/>
    </xf>
    <xf numFmtId="49" fontId="3" fillId="31" borderId="16" xfId="0" applyNumberFormat="1" applyFont="1" applyFill="1" applyBorder="1" applyAlignment="1">
      <alignment horizontal="center" wrapText="1"/>
    </xf>
    <xf numFmtId="49" fontId="3" fillId="31" borderId="16" xfId="0" applyNumberFormat="1" applyFont="1" applyFill="1" applyBorder="1" applyAlignment="1">
      <alignment horizontal="center"/>
    </xf>
    <xf numFmtId="49" fontId="2" fillId="31" borderId="69" xfId="0" applyNumberFormat="1" applyFont="1" applyFill="1" applyBorder="1" applyAlignment="1">
      <alignment horizontal="center"/>
    </xf>
    <xf numFmtId="49" fontId="2" fillId="31" borderId="68" xfId="0" applyNumberFormat="1" applyFont="1" applyFill="1" applyBorder="1" applyAlignment="1" applyProtection="1">
      <alignment horizontal="center"/>
      <protection locked="0"/>
    </xf>
    <xf numFmtId="49" fontId="2" fillId="31" borderId="38" xfId="0" applyNumberFormat="1" applyFont="1" applyFill="1" applyBorder="1" applyAlignment="1" applyProtection="1">
      <alignment horizontal="center"/>
      <protection locked="0"/>
    </xf>
    <xf numFmtId="49" fontId="2" fillId="32" borderId="68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49" fontId="2" fillId="32" borderId="69" xfId="0" applyNumberFormat="1" applyFont="1" applyFill="1" applyBorder="1" applyAlignment="1">
      <alignment horizontal="center"/>
    </xf>
    <xf numFmtId="49" fontId="2" fillId="32" borderId="68" xfId="0" applyNumberFormat="1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6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31" borderId="0" xfId="0" applyFont="1" applyFill="1" applyBorder="1" applyAlignment="1">
      <alignment horizontal="center"/>
    </xf>
    <xf numFmtId="49" fontId="3" fillId="31" borderId="52" xfId="0" applyNumberFormat="1" applyFont="1" applyFill="1" applyBorder="1" applyAlignment="1">
      <alignment horizontal="center" wrapText="1"/>
    </xf>
    <xf numFmtId="49" fontId="3" fillId="31" borderId="68" xfId="0" applyNumberFormat="1" applyFont="1" applyFill="1" applyBorder="1" applyAlignment="1">
      <alignment horizontal="center" wrapText="1"/>
    </xf>
    <xf numFmtId="49" fontId="3" fillId="31" borderId="38" xfId="0" applyNumberFormat="1" applyFont="1" applyFill="1" applyBorder="1" applyAlignment="1">
      <alignment horizontal="center" wrapText="1"/>
    </xf>
    <xf numFmtId="49" fontId="2" fillId="31" borderId="71" xfId="0" applyNumberFormat="1" applyFont="1" applyFill="1" applyBorder="1" applyAlignment="1">
      <alignment horizontal="center"/>
    </xf>
    <xf numFmtId="49" fontId="2" fillId="31" borderId="72" xfId="0" applyNumberFormat="1" applyFont="1" applyFill="1" applyBorder="1" applyAlignment="1">
      <alignment horizontal="center"/>
    </xf>
    <xf numFmtId="49" fontId="2" fillId="31" borderId="36" xfId="0" applyNumberFormat="1" applyFont="1" applyFill="1" applyBorder="1" applyAlignment="1">
      <alignment horizontal="center"/>
    </xf>
    <xf numFmtId="49" fontId="3" fillId="31" borderId="69" xfId="0" applyNumberFormat="1" applyFont="1" applyFill="1" applyBorder="1" applyAlignment="1">
      <alignment horizontal="center" wrapText="1"/>
    </xf>
    <xf numFmtId="49" fontId="3" fillId="31" borderId="82" xfId="0" applyNumberFormat="1" applyFont="1" applyFill="1" applyBorder="1" applyAlignment="1">
      <alignment horizontal="center" wrapText="1"/>
    </xf>
    <xf numFmtId="49" fontId="2" fillId="31" borderId="69" xfId="0" applyNumberFormat="1" applyFont="1" applyFill="1" applyBorder="1" applyAlignment="1" applyProtection="1">
      <alignment horizontal="center" wrapText="1"/>
      <protection locked="0"/>
    </xf>
    <xf numFmtId="49" fontId="2" fillId="31" borderId="82" xfId="0" applyNumberFormat="1" applyFont="1" applyFill="1" applyBorder="1" applyAlignment="1" applyProtection="1">
      <alignment horizontal="center" wrapText="1"/>
      <protection locked="0"/>
    </xf>
    <xf numFmtId="49" fontId="3" fillId="31" borderId="73" xfId="0" applyNumberFormat="1" applyFont="1" applyFill="1" applyBorder="1" applyAlignment="1">
      <alignment horizontal="center" wrapText="1"/>
    </xf>
    <xf numFmtId="49" fontId="3" fillId="31" borderId="74" xfId="0" applyNumberFormat="1" applyFont="1" applyFill="1" applyBorder="1" applyAlignment="1">
      <alignment horizontal="center" wrapText="1"/>
    </xf>
    <xf numFmtId="49" fontId="3" fillId="31" borderId="7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31" borderId="78" xfId="0" applyNumberFormat="1" applyFont="1" applyFill="1" applyBorder="1" applyAlignment="1">
      <alignment horizontal="center" vertical="center" wrapText="1"/>
    </xf>
    <xf numFmtId="49" fontId="2" fillId="31" borderId="79" xfId="0" applyNumberFormat="1" applyFont="1" applyFill="1" applyBorder="1" applyAlignment="1">
      <alignment horizontal="center" vertical="center" wrapText="1"/>
    </xf>
    <xf numFmtId="49" fontId="2" fillId="31" borderId="80" xfId="0" applyNumberFormat="1" applyFont="1" applyFill="1" applyBorder="1" applyAlignment="1">
      <alignment horizontal="center" vertical="center" wrapText="1"/>
    </xf>
    <xf numFmtId="49" fontId="2" fillId="31" borderId="44" xfId="0" applyNumberFormat="1" applyFont="1" applyFill="1" applyBorder="1" applyAlignment="1">
      <alignment horizontal="center" vertical="center" wrapText="1"/>
    </xf>
    <xf numFmtId="49" fontId="2" fillId="31" borderId="0" xfId="0" applyNumberFormat="1" applyFont="1" applyFill="1" applyBorder="1" applyAlignment="1">
      <alignment horizontal="center" vertical="center" wrapText="1"/>
    </xf>
    <xf numFmtId="49" fontId="2" fillId="31" borderId="30" xfId="0" applyNumberFormat="1" applyFont="1" applyFill="1" applyBorder="1" applyAlignment="1">
      <alignment horizontal="center" vertical="center" wrapText="1"/>
    </xf>
    <xf numFmtId="49" fontId="2" fillId="31" borderId="81" xfId="0" applyNumberFormat="1" applyFont="1" applyFill="1" applyBorder="1" applyAlignment="1">
      <alignment horizontal="center" vertical="center" wrapText="1"/>
    </xf>
    <xf numFmtId="49" fontId="2" fillId="31" borderId="16" xfId="0" applyNumberFormat="1" applyFont="1" applyFill="1" applyBorder="1" applyAlignment="1">
      <alignment horizontal="center" vertical="center" wrapText="1"/>
    </xf>
    <xf numFmtId="49" fontId="2" fillId="31" borderId="17" xfId="0" applyNumberFormat="1" applyFont="1" applyFill="1" applyBorder="1" applyAlignment="1">
      <alignment horizontal="center" vertical="center" wrapText="1"/>
    </xf>
    <xf numFmtId="49" fontId="2" fillId="31" borderId="68" xfId="0" applyNumberFormat="1" applyFont="1" applyFill="1" applyBorder="1" applyAlignment="1" applyProtection="1">
      <alignment horizontal="center" wrapText="1"/>
      <protection locked="0"/>
    </xf>
    <xf numFmtId="49" fontId="2" fillId="31" borderId="38" xfId="0" applyNumberFormat="1" applyFont="1" applyFill="1" applyBorder="1" applyAlignment="1" applyProtection="1">
      <alignment horizontal="center" wrapText="1"/>
      <protection locked="0"/>
    </xf>
    <xf numFmtId="0" fontId="2" fillId="31" borderId="76" xfId="0" applyFont="1" applyFill="1" applyBorder="1" applyAlignment="1">
      <alignment horizontal="center" vertical="center"/>
    </xf>
    <xf numFmtId="0" fontId="2" fillId="31" borderId="77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/>
    </xf>
    <xf numFmtId="49" fontId="3" fillId="31" borderId="78" xfId="0" applyNumberFormat="1" applyFont="1" applyFill="1" applyBorder="1" applyAlignment="1">
      <alignment horizontal="center" wrapText="1"/>
    </xf>
    <xf numFmtId="49" fontId="3" fillId="31" borderId="79" xfId="0" applyNumberFormat="1" applyFont="1" applyFill="1" applyBorder="1" applyAlignment="1">
      <alignment horizontal="center" wrapText="1"/>
    </xf>
    <xf numFmtId="49" fontId="3" fillId="31" borderId="80" xfId="0" applyNumberFormat="1" applyFont="1" applyFill="1" applyBorder="1" applyAlignment="1">
      <alignment horizontal="center" wrapText="1"/>
    </xf>
    <xf numFmtId="49" fontId="2" fillId="31" borderId="81" xfId="0" applyNumberFormat="1" applyFont="1" applyFill="1" applyBorder="1" applyAlignment="1">
      <alignment horizontal="center"/>
    </xf>
    <xf numFmtId="49" fontId="2" fillId="31" borderId="16" xfId="0" applyNumberFormat="1" applyFont="1" applyFill="1" applyBorder="1" applyAlignment="1">
      <alignment horizontal="center"/>
    </xf>
    <xf numFmtId="49" fontId="2" fillId="31" borderId="17" xfId="0" applyNumberFormat="1" applyFont="1" applyFill="1" applyBorder="1" applyAlignment="1">
      <alignment horizontal="center"/>
    </xf>
  </cellXfs>
  <cellStyles count="107">
    <cellStyle name="20% — акцент1" xfId="1" builtinId="30" customBuiltin="1"/>
    <cellStyle name="20% - Акцент1 2" xfId="2" xr:uid="{00000000-0005-0000-0000-000001000000}"/>
    <cellStyle name="20% — акцент2" xfId="3" builtinId="34" customBuiltin="1"/>
    <cellStyle name="20% - Акцент2 2" xfId="4" xr:uid="{00000000-0005-0000-0000-000003000000}"/>
    <cellStyle name="20% — акцент3" xfId="5" builtinId="38" customBuiltin="1"/>
    <cellStyle name="20% - Акцент3 2" xfId="6" xr:uid="{00000000-0005-0000-0000-000005000000}"/>
    <cellStyle name="20% — акцент4" xfId="7" builtinId="42" customBuiltin="1"/>
    <cellStyle name="20% - Акцент4 2" xfId="8" xr:uid="{00000000-0005-0000-0000-000007000000}"/>
    <cellStyle name="20% — акцент5" xfId="9" builtinId="46" customBuiltin="1"/>
    <cellStyle name="20% - Акцент5 2" xfId="10" xr:uid="{00000000-0005-0000-0000-000009000000}"/>
    <cellStyle name="20% — акцент6" xfId="11" builtinId="50" customBuiltin="1"/>
    <cellStyle name="20% - Акцент6 2" xfId="12" xr:uid="{00000000-0005-0000-0000-00000B000000}"/>
    <cellStyle name="40% — акцент1" xfId="13" builtinId="31" customBuiltin="1"/>
    <cellStyle name="40% - Акцент1 2" xfId="14" xr:uid="{00000000-0005-0000-0000-00000D000000}"/>
    <cellStyle name="40% — акцент2" xfId="15" builtinId="35" customBuiltin="1"/>
    <cellStyle name="40% - Акцент2 2" xfId="16" xr:uid="{00000000-0005-0000-0000-00000F000000}"/>
    <cellStyle name="40% — акцент3" xfId="17" builtinId="39" customBuiltin="1"/>
    <cellStyle name="40% - Акцент3 2" xfId="18" xr:uid="{00000000-0005-0000-0000-000011000000}"/>
    <cellStyle name="40% — акцент4" xfId="19" builtinId="43" customBuiltin="1"/>
    <cellStyle name="40% - Акцент4 2" xfId="20" xr:uid="{00000000-0005-0000-0000-000013000000}"/>
    <cellStyle name="40% — акцент5" xfId="21" builtinId="47" customBuiltin="1"/>
    <cellStyle name="40% - Акцент5 2" xfId="22" xr:uid="{00000000-0005-0000-0000-000015000000}"/>
    <cellStyle name="40% — акцент6" xfId="23" builtinId="51" customBuiltin="1"/>
    <cellStyle name="40% - Акцент6 2" xfId="24" xr:uid="{00000000-0005-0000-0000-000017000000}"/>
    <cellStyle name="60% — акцент1" xfId="25" builtinId="32" customBuiltin="1"/>
    <cellStyle name="60% - Акцент1 2" xfId="26" xr:uid="{00000000-0005-0000-0000-000019000000}"/>
    <cellStyle name="60% — акцент2" xfId="27" builtinId="36" customBuiltin="1"/>
    <cellStyle name="60% - Акцент2 2" xfId="28" xr:uid="{00000000-0005-0000-0000-00001B000000}"/>
    <cellStyle name="60% — акцент3" xfId="29" builtinId="40" customBuiltin="1"/>
    <cellStyle name="60% - Акцент3 2" xfId="30" xr:uid="{00000000-0005-0000-0000-00001D000000}"/>
    <cellStyle name="60% — акцент4" xfId="31" builtinId="44" customBuiltin="1"/>
    <cellStyle name="60% - Акцент4 2" xfId="32" xr:uid="{00000000-0005-0000-0000-00001F000000}"/>
    <cellStyle name="60% — акцент5" xfId="33" builtinId="48" customBuiltin="1"/>
    <cellStyle name="60% - Акцент5 2" xfId="34" xr:uid="{00000000-0005-0000-0000-000021000000}"/>
    <cellStyle name="60% — акцент6" xfId="35" builtinId="52" customBuiltin="1"/>
    <cellStyle name="60% - Акцент6 2" xfId="36" xr:uid="{00000000-0005-0000-0000-000023000000}"/>
    <cellStyle name="Акцент1" xfId="37" builtinId="29" customBuiltin="1"/>
    <cellStyle name="Акцент1 2" xfId="38" xr:uid="{00000000-0005-0000-0000-000025000000}"/>
    <cellStyle name="Акцент1 2 2" xfId="39" xr:uid="{00000000-0005-0000-0000-000026000000}"/>
    <cellStyle name="Акцент2" xfId="40" builtinId="33" customBuiltin="1"/>
    <cellStyle name="Акцент2 2" xfId="41" xr:uid="{00000000-0005-0000-0000-000028000000}"/>
    <cellStyle name="Акцент2 2 2" xfId="42" xr:uid="{00000000-0005-0000-0000-000029000000}"/>
    <cellStyle name="Акцент3" xfId="43" builtinId="37" customBuiltin="1"/>
    <cellStyle name="Акцент3 2" xfId="44" xr:uid="{00000000-0005-0000-0000-00002B000000}"/>
    <cellStyle name="Акцент3 2 2" xfId="45" xr:uid="{00000000-0005-0000-0000-00002C000000}"/>
    <cellStyle name="Акцент4" xfId="46" builtinId="41" customBuiltin="1"/>
    <cellStyle name="Акцент4 2" xfId="47" xr:uid="{00000000-0005-0000-0000-00002E000000}"/>
    <cellStyle name="Акцент4 2 2" xfId="48" xr:uid="{00000000-0005-0000-0000-00002F000000}"/>
    <cellStyle name="Акцент5" xfId="49" builtinId="45" customBuiltin="1"/>
    <cellStyle name="Акцент5 2" xfId="50" xr:uid="{00000000-0005-0000-0000-000031000000}"/>
    <cellStyle name="Акцент6" xfId="51" builtinId="49" customBuiltin="1"/>
    <cellStyle name="Акцент6 2" xfId="52" xr:uid="{00000000-0005-0000-0000-000033000000}"/>
    <cellStyle name="Акцент6 2 2" xfId="53" xr:uid="{00000000-0005-0000-0000-000034000000}"/>
    <cellStyle name="Ввод " xfId="54" builtinId="20" customBuiltin="1"/>
    <cellStyle name="Ввод  2" xfId="55" xr:uid="{00000000-0005-0000-0000-000036000000}"/>
    <cellStyle name="Ввод  2 2" xfId="56" xr:uid="{00000000-0005-0000-0000-000037000000}"/>
    <cellStyle name="Вывод" xfId="57" builtinId="21" customBuiltin="1"/>
    <cellStyle name="Вывод 2" xfId="58" xr:uid="{00000000-0005-0000-0000-000039000000}"/>
    <cellStyle name="Вывод 2 2" xfId="59" xr:uid="{00000000-0005-0000-0000-00003A000000}"/>
    <cellStyle name="Вычисление" xfId="60" builtinId="22" customBuiltin="1"/>
    <cellStyle name="Вычисление 2" xfId="61" xr:uid="{00000000-0005-0000-0000-00003C000000}"/>
    <cellStyle name="Вычисление 2 2" xfId="62" xr:uid="{00000000-0005-0000-0000-00003D000000}"/>
    <cellStyle name="Заголовок 1" xfId="63" builtinId="16" customBuiltin="1"/>
    <cellStyle name="Заголовок 1 2" xfId="64" xr:uid="{00000000-0005-0000-0000-00003F000000}"/>
    <cellStyle name="Заголовок 1 2 2" xfId="65" xr:uid="{00000000-0005-0000-0000-000040000000}"/>
    <cellStyle name="Заголовок 2" xfId="66" builtinId="17" customBuiltin="1"/>
    <cellStyle name="Заголовок 2 2" xfId="67" xr:uid="{00000000-0005-0000-0000-000042000000}"/>
    <cellStyle name="Заголовок 2 2 2" xfId="68" xr:uid="{00000000-0005-0000-0000-000043000000}"/>
    <cellStyle name="Заголовок 3" xfId="69" builtinId="18" customBuiltin="1"/>
    <cellStyle name="Заголовок 3 2" xfId="70" xr:uid="{00000000-0005-0000-0000-000045000000}"/>
    <cellStyle name="Заголовок 3 2 2" xfId="71" xr:uid="{00000000-0005-0000-0000-000046000000}"/>
    <cellStyle name="Заголовок 4" xfId="72" builtinId="19" customBuiltin="1"/>
    <cellStyle name="Заголовок 4 2" xfId="73" xr:uid="{00000000-0005-0000-0000-000048000000}"/>
    <cellStyle name="Заголовок 4 2 2" xfId="74" xr:uid="{00000000-0005-0000-0000-000049000000}"/>
    <cellStyle name="Итог" xfId="75" builtinId="25" customBuiltin="1"/>
    <cellStyle name="Итог 2" xfId="76" xr:uid="{00000000-0005-0000-0000-00004B000000}"/>
    <cellStyle name="Итог 2 2" xfId="77" xr:uid="{00000000-0005-0000-0000-00004C000000}"/>
    <cellStyle name="Контрольная ячейка" xfId="78" builtinId="23" customBuiltin="1"/>
    <cellStyle name="Контрольная ячейка 2" xfId="79" xr:uid="{00000000-0005-0000-0000-00004E000000}"/>
    <cellStyle name="Название" xfId="80" builtinId="15" customBuiltin="1"/>
    <cellStyle name="Название 2" xfId="81" xr:uid="{00000000-0005-0000-0000-000050000000}"/>
    <cellStyle name="Название 2 2" xfId="82" xr:uid="{00000000-0005-0000-0000-000051000000}"/>
    <cellStyle name="Нейтральный" xfId="83" builtinId="28" customBuiltin="1"/>
    <cellStyle name="Нейтральный 2" xfId="84" xr:uid="{00000000-0005-0000-0000-000053000000}"/>
    <cellStyle name="Нейтральный 2 2" xfId="85" xr:uid="{00000000-0005-0000-0000-000054000000}"/>
    <cellStyle name="Обычный" xfId="0" builtinId="0"/>
    <cellStyle name="Обычный 2" xfId="86" xr:uid="{00000000-0005-0000-0000-000056000000}"/>
    <cellStyle name="Обычный 2 2" xfId="87" xr:uid="{00000000-0005-0000-0000-000057000000}"/>
    <cellStyle name="Обычный 2 3" xfId="88" xr:uid="{00000000-0005-0000-0000-000058000000}"/>
    <cellStyle name="Плохой" xfId="89" builtinId="27" customBuiltin="1"/>
    <cellStyle name="Плохой 2" xfId="90" xr:uid="{00000000-0005-0000-0000-00005A000000}"/>
    <cellStyle name="Плохой 2 2" xfId="91" xr:uid="{00000000-0005-0000-0000-00005B000000}"/>
    <cellStyle name="Пояснение" xfId="92" builtinId="53" customBuiltin="1"/>
    <cellStyle name="Пояснение 2" xfId="93" xr:uid="{00000000-0005-0000-0000-00005D000000}"/>
    <cellStyle name="Примечание" xfId="94" builtinId="10" customBuiltin="1"/>
    <cellStyle name="Примечание 2" xfId="95" xr:uid="{00000000-0005-0000-0000-00005F000000}"/>
    <cellStyle name="Примечание 2 2" xfId="96" xr:uid="{00000000-0005-0000-0000-000060000000}"/>
    <cellStyle name="Примечание 3" xfId="97" xr:uid="{00000000-0005-0000-0000-000061000000}"/>
    <cellStyle name="Связанная ячейка" xfId="98" builtinId="24" customBuiltin="1"/>
    <cellStyle name="Связанная ячейка 2" xfId="99" xr:uid="{00000000-0005-0000-0000-000063000000}"/>
    <cellStyle name="Связанная ячейка 2 2" xfId="100" xr:uid="{00000000-0005-0000-0000-000064000000}"/>
    <cellStyle name="Текст предупреждения" xfId="101" builtinId="11" customBuiltin="1"/>
    <cellStyle name="Текст предупреждения 2" xfId="102" xr:uid="{00000000-0005-0000-0000-000066000000}"/>
    <cellStyle name="Текст предупреждения 2 2" xfId="103" xr:uid="{00000000-0005-0000-0000-000067000000}"/>
    <cellStyle name="Хороший" xfId="104" builtinId="26" customBuiltin="1"/>
    <cellStyle name="Хороший 2" xfId="105" xr:uid="{00000000-0005-0000-0000-000069000000}"/>
    <cellStyle name="Хороший 2 2" xfId="106" xr:uid="{00000000-0005-0000-0000-00006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312</xdr:row>
      <xdr:rowOff>28575</xdr:rowOff>
    </xdr:from>
    <xdr:to>
      <xdr:col>5</xdr:col>
      <xdr:colOff>95250</xdr:colOff>
      <xdr:row>312</xdr:row>
      <xdr:rowOff>542925</xdr:rowOff>
    </xdr:to>
    <xdr:pic>
      <xdr:nvPicPr>
        <xdr:cNvPr id="34353" name="Рисунок 1">
          <a:extLst>
            <a:ext uri="{FF2B5EF4-FFF2-40B4-BE49-F238E27FC236}">
              <a16:creationId xmlns:a16="http://schemas.microsoft.com/office/drawing/2014/main" id="{00000000-0008-0000-0000-0000318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21920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324"/>
  <sheetViews>
    <sheetView tabSelected="1" topLeftCell="A285" workbookViewId="0">
      <selection activeCell="I303" sqref="I303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7.140625" customWidth="1"/>
    <col min="9" max="9" width="17.42578125" customWidth="1"/>
    <col min="10" max="10" width="17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79" t="s">
        <v>36</v>
      </c>
      <c r="B1" s="179"/>
      <c r="C1" s="179"/>
      <c r="D1" s="179"/>
      <c r="E1" s="179"/>
      <c r="F1" s="179"/>
      <c r="G1" s="179"/>
      <c r="H1" s="179"/>
      <c r="I1" s="180"/>
      <c r="J1" s="1" t="s">
        <v>3</v>
      </c>
      <c r="K1" s="12" t="s">
        <v>74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19" t="s">
        <v>19</v>
      </c>
      <c r="K2" s="12" t="s">
        <v>25</v>
      </c>
      <c r="L2" s="4"/>
    </row>
    <row r="3" spans="1:12" x14ac:dyDescent="0.2">
      <c r="A3" s="13" t="s">
        <v>51</v>
      </c>
      <c r="B3" s="183" t="s">
        <v>71</v>
      </c>
      <c r="C3" s="183"/>
      <c r="D3" s="183"/>
      <c r="E3" s="12"/>
      <c r="F3" s="12"/>
      <c r="G3" s="184"/>
      <c r="H3" s="184"/>
      <c r="I3" s="13" t="s">
        <v>22</v>
      </c>
      <c r="J3" s="35">
        <v>44562</v>
      </c>
      <c r="K3" s="1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14" t="s">
        <v>21</v>
      </c>
      <c r="J4" s="20" t="s">
        <v>72</v>
      </c>
      <c r="K4" s="12" t="s">
        <v>77</v>
      </c>
      <c r="L4" s="4"/>
    </row>
    <row r="5" spans="1:12" x14ac:dyDescent="0.2">
      <c r="A5" s="3" t="s">
        <v>37</v>
      </c>
      <c r="B5" s="181" t="s">
        <v>73</v>
      </c>
      <c r="C5" s="181"/>
      <c r="D5" s="181"/>
      <c r="E5" s="181"/>
      <c r="F5" s="181"/>
      <c r="G5" s="181"/>
      <c r="H5" s="181"/>
      <c r="I5" s="14" t="s">
        <v>30</v>
      </c>
      <c r="J5" s="21" t="s">
        <v>74</v>
      </c>
      <c r="K5" s="12"/>
      <c r="L5" s="4"/>
    </row>
    <row r="6" spans="1:12" x14ac:dyDescent="0.2">
      <c r="A6" s="3" t="s">
        <v>38</v>
      </c>
      <c r="B6" s="182" t="s">
        <v>70</v>
      </c>
      <c r="C6" s="182"/>
      <c r="D6" s="182"/>
      <c r="E6" s="182"/>
      <c r="F6" s="182"/>
      <c r="G6" s="182"/>
      <c r="H6" s="182"/>
      <c r="I6" s="14" t="s">
        <v>58</v>
      </c>
      <c r="J6" s="21" t="s">
        <v>79</v>
      </c>
      <c r="K6" s="12" t="s">
        <v>78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14"/>
      <c r="J7" s="21"/>
      <c r="K7" s="1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22" t="s">
        <v>0</v>
      </c>
      <c r="K8" s="12" t="s">
        <v>75</v>
      </c>
    </row>
    <row r="9" spans="1:12" ht="15" x14ac:dyDescent="0.25">
      <c r="A9" s="199" t="s">
        <v>29</v>
      </c>
      <c r="B9" s="199"/>
      <c r="C9" s="199"/>
      <c r="D9" s="199"/>
      <c r="E9" s="199"/>
      <c r="F9" s="199"/>
      <c r="G9" s="199"/>
      <c r="H9" s="199"/>
      <c r="I9" s="199"/>
      <c r="J9" s="199"/>
      <c r="K9" s="33" t="s">
        <v>76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34"/>
    </row>
    <row r="11" spans="1:12" ht="12.75" customHeight="1" x14ac:dyDescent="0.2">
      <c r="A11" s="162" t="s">
        <v>39</v>
      </c>
      <c r="B11" s="162" t="s">
        <v>40</v>
      </c>
      <c r="C11" s="200" t="s">
        <v>41</v>
      </c>
      <c r="D11" s="201"/>
      <c r="E11" s="201"/>
      <c r="F11" s="201"/>
      <c r="G11" s="202"/>
      <c r="H11" s="162" t="s">
        <v>42</v>
      </c>
      <c r="I11" s="162" t="s">
        <v>23</v>
      </c>
      <c r="J11" s="162" t="s">
        <v>43</v>
      </c>
      <c r="K11" s="27"/>
    </row>
    <row r="12" spans="1:12" x14ac:dyDescent="0.2">
      <c r="A12" s="163"/>
      <c r="B12" s="163"/>
      <c r="C12" s="203"/>
      <c r="D12" s="204"/>
      <c r="E12" s="204"/>
      <c r="F12" s="204"/>
      <c r="G12" s="205"/>
      <c r="H12" s="163"/>
      <c r="I12" s="163"/>
      <c r="J12" s="163"/>
      <c r="K12" s="27"/>
    </row>
    <row r="13" spans="1:12" x14ac:dyDescent="0.2">
      <c r="A13" s="164"/>
      <c r="B13" s="164"/>
      <c r="C13" s="206"/>
      <c r="D13" s="207"/>
      <c r="E13" s="207"/>
      <c r="F13" s="207"/>
      <c r="G13" s="208"/>
      <c r="H13" s="164"/>
      <c r="I13" s="164"/>
      <c r="J13" s="164"/>
      <c r="K13" s="27"/>
    </row>
    <row r="14" spans="1:12" ht="13.5" thickBot="1" x14ac:dyDescent="0.25">
      <c r="A14" s="40">
        <v>1</v>
      </c>
      <c r="B14" s="41">
        <v>2</v>
      </c>
      <c r="C14" s="211">
        <v>3</v>
      </c>
      <c r="D14" s="212"/>
      <c r="E14" s="212"/>
      <c r="F14" s="212"/>
      <c r="G14" s="213"/>
      <c r="H14" s="42" t="s">
        <v>2</v>
      </c>
      <c r="I14" s="42" t="s">
        <v>25</v>
      </c>
      <c r="J14" s="42" t="s">
        <v>26</v>
      </c>
      <c r="K14" s="28"/>
    </row>
    <row r="15" spans="1:12" x14ac:dyDescent="0.2">
      <c r="A15" s="43" t="s">
        <v>28</v>
      </c>
      <c r="B15" s="44" t="s">
        <v>6</v>
      </c>
      <c r="C15" s="196" t="s">
        <v>17</v>
      </c>
      <c r="D15" s="197"/>
      <c r="E15" s="197"/>
      <c r="F15" s="197"/>
      <c r="G15" s="198"/>
      <c r="H15" s="45">
        <v>11287440</v>
      </c>
      <c r="I15" s="45">
        <v>10285398.869999999</v>
      </c>
      <c r="J15" s="46">
        <v>1047241.75</v>
      </c>
    </row>
    <row r="16" spans="1:12" x14ac:dyDescent="0.2">
      <c r="A16" s="47" t="s">
        <v>4</v>
      </c>
      <c r="B16" s="48"/>
      <c r="C16" s="186"/>
      <c r="D16" s="187"/>
      <c r="E16" s="187"/>
      <c r="F16" s="187"/>
      <c r="G16" s="188"/>
      <c r="H16" s="45"/>
      <c r="I16" s="49"/>
      <c r="J16" s="50"/>
    </row>
    <row r="17" spans="1:12" s="18" customFormat="1" x14ac:dyDescent="0.2">
      <c r="A17" s="51" t="s">
        <v>388</v>
      </c>
      <c r="B17" s="52" t="s">
        <v>6</v>
      </c>
      <c r="C17" s="53" t="s">
        <v>109</v>
      </c>
      <c r="D17" s="192" t="s">
        <v>389</v>
      </c>
      <c r="E17" s="187"/>
      <c r="F17" s="187"/>
      <c r="G17" s="188"/>
      <c r="H17" s="45">
        <v>5288260</v>
      </c>
      <c r="I17" s="49">
        <v>4286218.87</v>
      </c>
      <c r="J17" s="50">
        <v>1047241.75</v>
      </c>
      <c r="K17" s="31" t="str">
        <f t="shared" ref="K17:K48" si="0">C17 &amp; D17 &amp; G17</f>
        <v>00010000000000000000</v>
      </c>
      <c r="L17" s="24" t="s">
        <v>390</v>
      </c>
    </row>
    <row r="18" spans="1:12" s="18" customFormat="1" x14ac:dyDescent="0.2">
      <c r="A18" s="51" t="s">
        <v>391</v>
      </c>
      <c r="B18" s="52" t="s">
        <v>6</v>
      </c>
      <c r="C18" s="53" t="s">
        <v>109</v>
      </c>
      <c r="D18" s="192" t="s">
        <v>392</v>
      </c>
      <c r="E18" s="187"/>
      <c r="F18" s="187"/>
      <c r="G18" s="188"/>
      <c r="H18" s="45">
        <v>1356800</v>
      </c>
      <c r="I18" s="49">
        <v>1282658.74</v>
      </c>
      <c r="J18" s="50">
        <v>87787.520000000004</v>
      </c>
      <c r="K18" s="31" t="str">
        <f t="shared" si="0"/>
        <v>00010100000000000000</v>
      </c>
      <c r="L18" s="24" t="s">
        <v>393</v>
      </c>
    </row>
    <row r="19" spans="1:12" s="18" customFormat="1" x14ac:dyDescent="0.2">
      <c r="A19" s="51" t="s">
        <v>394</v>
      </c>
      <c r="B19" s="52" t="s">
        <v>6</v>
      </c>
      <c r="C19" s="53" t="s">
        <v>109</v>
      </c>
      <c r="D19" s="192" t="s">
        <v>395</v>
      </c>
      <c r="E19" s="187"/>
      <c r="F19" s="187"/>
      <c r="G19" s="188"/>
      <c r="H19" s="45">
        <v>1356800</v>
      </c>
      <c r="I19" s="49">
        <v>1282658.74</v>
      </c>
      <c r="J19" s="50">
        <v>87787.520000000004</v>
      </c>
      <c r="K19" s="31" t="str">
        <f t="shared" si="0"/>
        <v>00010102000010000110</v>
      </c>
      <c r="L19" s="24" t="s">
        <v>396</v>
      </c>
    </row>
    <row r="20" spans="1:12" s="18" customFormat="1" ht="56.25" x14ac:dyDescent="0.2">
      <c r="A20" s="54" t="s">
        <v>397</v>
      </c>
      <c r="B20" s="55" t="s">
        <v>6</v>
      </c>
      <c r="C20" s="56" t="s">
        <v>109</v>
      </c>
      <c r="D20" s="194" t="s">
        <v>398</v>
      </c>
      <c r="E20" s="209"/>
      <c r="F20" s="209"/>
      <c r="G20" s="210"/>
      <c r="H20" s="57">
        <v>1354800</v>
      </c>
      <c r="I20" s="58">
        <v>1269013.76</v>
      </c>
      <c r="J20" s="59">
        <f>IF(IF(H20="",0,H20)=0,0,(IF(H20&gt;0,IF(I20&gt;H20,0,H20-I20),IF(I20&gt;H20,H20-I20,0))))</f>
        <v>85786.240000000005</v>
      </c>
      <c r="K20" s="32" t="str">
        <f t="shared" si="0"/>
        <v>00010102010010000110</v>
      </c>
      <c r="L20" s="17" t="str">
        <f>C20 &amp; D20 &amp; G20</f>
        <v>00010102010010000110</v>
      </c>
    </row>
    <row r="21" spans="1:12" s="18" customFormat="1" ht="90" x14ac:dyDescent="0.2">
      <c r="A21" s="54" t="s">
        <v>399</v>
      </c>
      <c r="B21" s="55" t="s">
        <v>6</v>
      </c>
      <c r="C21" s="56" t="s">
        <v>109</v>
      </c>
      <c r="D21" s="194" t="s">
        <v>400</v>
      </c>
      <c r="E21" s="209"/>
      <c r="F21" s="209"/>
      <c r="G21" s="210"/>
      <c r="H21" s="57">
        <v>1000</v>
      </c>
      <c r="I21" s="58"/>
      <c r="J21" s="59">
        <f>IF(IF(H21="",0,H21)=0,0,(IF(H21&gt;0,IF(I21&gt;H21,0,H21-I21),IF(I21&gt;H21,H21-I21,0))))</f>
        <v>1000</v>
      </c>
      <c r="K21" s="32" t="str">
        <f t="shared" si="0"/>
        <v>00010102020010000110</v>
      </c>
      <c r="L21" s="17" t="str">
        <f>C21 &amp; D21 &amp; G21</f>
        <v>00010102020010000110</v>
      </c>
    </row>
    <row r="22" spans="1:12" s="18" customFormat="1" ht="33.75" x14ac:dyDescent="0.2">
      <c r="A22" s="54" t="s">
        <v>401</v>
      </c>
      <c r="B22" s="55" t="s">
        <v>6</v>
      </c>
      <c r="C22" s="56" t="s">
        <v>109</v>
      </c>
      <c r="D22" s="194" t="s">
        <v>402</v>
      </c>
      <c r="E22" s="209"/>
      <c r="F22" s="209"/>
      <c r="G22" s="210"/>
      <c r="H22" s="57">
        <v>1000</v>
      </c>
      <c r="I22" s="58">
        <v>-1.28</v>
      </c>
      <c r="J22" s="59">
        <f>IF(IF(H22="",0,H22)=0,0,(IF(H22&gt;0,IF(I22&gt;H22,0,H22-I22),IF(I22&gt;H22,H22-I22,0))))</f>
        <v>1001.28</v>
      </c>
      <c r="K22" s="32" t="str">
        <f t="shared" si="0"/>
        <v>00010102030010000110</v>
      </c>
      <c r="L22" s="17" t="str">
        <f>C22 &amp; D22 &amp; G22</f>
        <v>00010102030010000110</v>
      </c>
    </row>
    <row r="23" spans="1:12" s="18" customFormat="1" ht="33.75" x14ac:dyDescent="0.2">
      <c r="A23" s="54" t="s">
        <v>403</v>
      </c>
      <c r="B23" s="55" t="s">
        <v>6</v>
      </c>
      <c r="C23" s="56" t="s">
        <v>109</v>
      </c>
      <c r="D23" s="194" t="s">
        <v>404</v>
      </c>
      <c r="E23" s="209"/>
      <c r="F23" s="209"/>
      <c r="G23" s="210"/>
      <c r="H23" s="57"/>
      <c r="I23" s="58">
        <v>13646.26</v>
      </c>
      <c r="J23" s="59">
        <f>IF(IF(H23="",0,H23)=0,0,(IF(H23&gt;0,IF(I23&gt;H23,0,H23-I23),IF(I23&gt;H23,H23-I23,0))))</f>
        <v>0</v>
      </c>
      <c r="K23" s="32" t="str">
        <f t="shared" si="0"/>
        <v>00010102080010000110</v>
      </c>
      <c r="L23" s="17" t="str">
        <f>C23 &amp; D23 &amp; G23</f>
        <v>00010102080010000110</v>
      </c>
    </row>
    <row r="24" spans="1:12" s="18" customFormat="1" ht="22.5" x14ac:dyDescent="0.2">
      <c r="A24" s="51" t="s">
        <v>405</v>
      </c>
      <c r="B24" s="52" t="s">
        <v>6</v>
      </c>
      <c r="C24" s="53" t="s">
        <v>109</v>
      </c>
      <c r="D24" s="192" t="s">
        <v>406</v>
      </c>
      <c r="E24" s="187"/>
      <c r="F24" s="187"/>
      <c r="G24" s="188"/>
      <c r="H24" s="45">
        <v>1417460</v>
      </c>
      <c r="I24" s="49">
        <v>1444714.32</v>
      </c>
      <c r="J24" s="50">
        <v>0</v>
      </c>
      <c r="K24" s="31" t="str">
        <f t="shared" si="0"/>
        <v>00010300000000000000</v>
      </c>
      <c r="L24" s="24" t="s">
        <v>407</v>
      </c>
    </row>
    <row r="25" spans="1:12" s="18" customFormat="1" ht="22.5" x14ac:dyDescent="0.2">
      <c r="A25" s="51" t="s">
        <v>408</v>
      </c>
      <c r="B25" s="52" t="s">
        <v>6</v>
      </c>
      <c r="C25" s="53" t="s">
        <v>109</v>
      </c>
      <c r="D25" s="192" t="s">
        <v>409</v>
      </c>
      <c r="E25" s="187"/>
      <c r="F25" s="187"/>
      <c r="G25" s="188"/>
      <c r="H25" s="45">
        <v>1417460</v>
      </c>
      <c r="I25" s="49">
        <v>1444714.32</v>
      </c>
      <c r="J25" s="50">
        <v>0</v>
      </c>
      <c r="K25" s="31" t="str">
        <f t="shared" si="0"/>
        <v>00010302000010000110</v>
      </c>
      <c r="L25" s="24" t="s">
        <v>410</v>
      </c>
    </row>
    <row r="26" spans="1:12" s="18" customFormat="1" ht="56.25" x14ac:dyDescent="0.2">
      <c r="A26" s="51" t="s">
        <v>411</v>
      </c>
      <c r="B26" s="52" t="s">
        <v>6</v>
      </c>
      <c r="C26" s="53" t="s">
        <v>109</v>
      </c>
      <c r="D26" s="192" t="s">
        <v>412</v>
      </c>
      <c r="E26" s="187"/>
      <c r="F26" s="187"/>
      <c r="G26" s="188"/>
      <c r="H26" s="45">
        <v>650850</v>
      </c>
      <c r="I26" s="49">
        <v>666966.22</v>
      </c>
      <c r="J26" s="50">
        <v>0</v>
      </c>
      <c r="K26" s="31" t="str">
        <f t="shared" si="0"/>
        <v>00010302230010000110</v>
      </c>
      <c r="L26" s="24" t="s">
        <v>413</v>
      </c>
    </row>
    <row r="27" spans="1:12" s="18" customFormat="1" ht="90" x14ac:dyDescent="0.2">
      <c r="A27" s="54" t="s">
        <v>414</v>
      </c>
      <c r="B27" s="55" t="s">
        <v>6</v>
      </c>
      <c r="C27" s="56" t="s">
        <v>109</v>
      </c>
      <c r="D27" s="194" t="s">
        <v>415</v>
      </c>
      <c r="E27" s="209"/>
      <c r="F27" s="209"/>
      <c r="G27" s="210"/>
      <c r="H27" s="57">
        <v>650850</v>
      </c>
      <c r="I27" s="58">
        <v>666966.22</v>
      </c>
      <c r="J27" s="59">
        <f>IF(IF(H27="",0,H27)=0,0,(IF(H27&gt;0,IF(I27&gt;H27,0,H27-I27),IF(I27&gt;H27,H27-I27,0))))</f>
        <v>0</v>
      </c>
      <c r="K27" s="32" t="str">
        <f t="shared" si="0"/>
        <v>00010302231010000110</v>
      </c>
      <c r="L27" s="17" t="str">
        <f>C27 &amp; D27 &amp; G27</f>
        <v>00010302231010000110</v>
      </c>
    </row>
    <row r="28" spans="1:12" s="18" customFormat="1" ht="78.75" x14ac:dyDescent="0.2">
      <c r="A28" s="51" t="s">
        <v>416</v>
      </c>
      <c r="B28" s="52" t="s">
        <v>6</v>
      </c>
      <c r="C28" s="53" t="s">
        <v>109</v>
      </c>
      <c r="D28" s="192" t="s">
        <v>417</v>
      </c>
      <c r="E28" s="187"/>
      <c r="F28" s="187"/>
      <c r="G28" s="188"/>
      <c r="H28" s="45">
        <v>3710</v>
      </c>
      <c r="I28" s="49">
        <v>4690.59</v>
      </c>
      <c r="J28" s="50">
        <v>0</v>
      </c>
      <c r="K28" s="31" t="str">
        <f t="shared" si="0"/>
        <v>00010302240010000110</v>
      </c>
      <c r="L28" s="24" t="s">
        <v>418</v>
      </c>
    </row>
    <row r="29" spans="1:12" s="18" customFormat="1" ht="101.25" x14ac:dyDescent="0.2">
      <c r="A29" s="54" t="s">
        <v>419</v>
      </c>
      <c r="B29" s="55" t="s">
        <v>6</v>
      </c>
      <c r="C29" s="56" t="s">
        <v>109</v>
      </c>
      <c r="D29" s="194" t="s">
        <v>420</v>
      </c>
      <c r="E29" s="209"/>
      <c r="F29" s="209"/>
      <c r="G29" s="210"/>
      <c r="H29" s="57">
        <v>3710</v>
      </c>
      <c r="I29" s="58">
        <v>4690.59</v>
      </c>
      <c r="J29" s="59">
        <f>IF(IF(H29="",0,H29)=0,0,(IF(H29&gt;0,IF(I29&gt;H29,0,H29-I29),IF(I29&gt;H29,H29-I29,0))))</f>
        <v>0</v>
      </c>
      <c r="K29" s="32" t="str">
        <f t="shared" si="0"/>
        <v>00010302241010000110</v>
      </c>
      <c r="L29" s="17" t="str">
        <f>C29 &amp; D29 &amp; G29</f>
        <v>00010302241010000110</v>
      </c>
    </row>
    <row r="30" spans="1:12" s="18" customFormat="1" ht="56.25" x14ac:dyDescent="0.2">
      <c r="A30" s="51" t="s">
        <v>421</v>
      </c>
      <c r="B30" s="52" t="s">
        <v>6</v>
      </c>
      <c r="C30" s="53" t="s">
        <v>109</v>
      </c>
      <c r="D30" s="192" t="s">
        <v>422</v>
      </c>
      <c r="E30" s="187"/>
      <c r="F30" s="187"/>
      <c r="G30" s="188"/>
      <c r="H30" s="45">
        <v>856150</v>
      </c>
      <c r="I30" s="49">
        <v>886792.38</v>
      </c>
      <c r="J30" s="50">
        <v>0</v>
      </c>
      <c r="K30" s="31" t="str">
        <f t="shared" si="0"/>
        <v>00010302250010000110</v>
      </c>
      <c r="L30" s="24" t="s">
        <v>423</v>
      </c>
    </row>
    <row r="31" spans="1:12" s="18" customFormat="1" ht="90" x14ac:dyDescent="0.2">
      <c r="A31" s="54" t="s">
        <v>424</v>
      </c>
      <c r="B31" s="55" t="s">
        <v>6</v>
      </c>
      <c r="C31" s="56" t="s">
        <v>109</v>
      </c>
      <c r="D31" s="194" t="s">
        <v>425</v>
      </c>
      <c r="E31" s="209"/>
      <c r="F31" s="209"/>
      <c r="G31" s="210"/>
      <c r="H31" s="57">
        <v>856150</v>
      </c>
      <c r="I31" s="58">
        <v>886792.38</v>
      </c>
      <c r="J31" s="59">
        <f>IF(IF(H31="",0,H31)=0,0,(IF(H31&gt;0,IF(I31&gt;H31,0,H31-I31),IF(I31&gt;H31,H31-I31,0))))</f>
        <v>0</v>
      </c>
      <c r="K31" s="32" t="str">
        <f t="shared" si="0"/>
        <v>00010302251010000110</v>
      </c>
      <c r="L31" s="17" t="str">
        <f>C31 &amp; D31 &amp; G31</f>
        <v>00010302251010000110</v>
      </c>
    </row>
    <row r="32" spans="1:12" s="18" customFormat="1" ht="56.25" x14ac:dyDescent="0.2">
      <c r="A32" s="51" t="s">
        <v>426</v>
      </c>
      <c r="B32" s="52" t="s">
        <v>6</v>
      </c>
      <c r="C32" s="53" t="s">
        <v>109</v>
      </c>
      <c r="D32" s="192" t="s">
        <v>427</v>
      </c>
      <c r="E32" s="187"/>
      <c r="F32" s="187"/>
      <c r="G32" s="188"/>
      <c r="H32" s="45">
        <v>-93250</v>
      </c>
      <c r="I32" s="49">
        <v>-113734.87</v>
      </c>
      <c r="J32" s="50">
        <v>0</v>
      </c>
      <c r="K32" s="31" t="str">
        <f t="shared" si="0"/>
        <v>00010302260010000110</v>
      </c>
      <c r="L32" s="24" t="s">
        <v>428</v>
      </c>
    </row>
    <row r="33" spans="1:12" s="18" customFormat="1" ht="90" x14ac:dyDescent="0.2">
      <c r="A33" s="54" t="s">
        <v>429</v>
      </c>
      <c r="B33" s="55" t="s">
        <v>6</v>
      </c>
      <c r="C33" s="56" t="s">
        <v>109</v>
      </c>
      <c r="D33" s="194" t="s">
        <v>430</v>
      </c>
      <c r="E33" s="209"/>
      <c r="F33" s="209"/>
      <c r="G33" s="210"/>
      <c r="H33" s="57">
        <v>-93250</v>
      </c>
      <c r="I33" s="58">
        <v>-113734.87</v>
      </c>
      <c r="J33" s="59">
        <f>IF(IF(H33="",0,H33)=0,0,(IF(H33&gt;0,IF(I33&gt;H33,0,H33-I33),IF(I33&gt;H33,H33-I33,0))))</f>
        <v>0</v>
      </c>
      <c r="K33" s="32" t="str">
        <f t="shared" si="0"/>
        <v>00010302261010000110</v>
      </c>
      <c r="L33" s="17" t="str">
        <f>C33 &amp; D33 &amp; G33</f>
        <v>00010302261010000110</v>
      </c>
    </row>
    <row r="34" spans="1:12" s="18" customFormat="1" x14ac:dyDescent="0.2">
      <c r="A34" s="51" t="s">
        <v>431</v>
      </c>
      <c r="B34" s="52" t="s">
        <v>6</v>
      </c>
      <c r="C34" s="53" t="s">
        <v>109</v>
      </c>
      <c r="D34" s="192" t="s">
        <v>432</v>
      </c>
      <c r="E34" s="187"/>
      <c r="F34" s="187"/>
      <c r="G34" s="188"/>
      <c r="H34" s="45">
        <v>0</v>
      </c>
      <c r="I34" s="49">
        <v>0.04</v>
      </c>
      <c r="J34" s="50">
        <v>0</v>
      </c>
      <c r="K34" s="31" t="str">
        <f t="shared" si="0"/>
        <v>00010500000000000000</v>
      </c>
      <c r="L34" s="24" t="s">
        <v>433</v>
      </c>
    </row>
    <row r="35" spans="1:12" s="18" customFormat="1" x14ac:dyDescent="0.2">
      <c r="A35" s="51" t="s">
        <v>434</v>
      </c>
      <c r="B35" s="52" t="s">
        <v>6</v>
      </c>
      <c r="C35" s="53" t="s">
        <v>109</v>
      </c>
      <c r="D35" s="192" t="s">
        <v>435</v>
      </c>
      <c r="E35" s="187"/>
      <c r="F35" s="187"/>
      <c r="G35" s="188"/>
      <c r="H35" s="45">
        <v>0</v>
      </c>
      <c r="I35" s="49">
        <v>0.04</v>
      </c>
      <c r="J35" s="50">
        <v>0</v>
      </c>
      <c r="K35" s="31" t="str">
        <f t="shared" si="0"/>
        <v>00010503000010000110</v>
      </c>
      <c r="L35" s="24" t="s">
        <v>436</v>
      </c>
    </row>
    <row r="36" spans="1:12" s="18" customFormat="1" ht="22.5" x14ac:dyDescent="0.2">
      <c r="A36" s="54" t="s">
        <v>437</v>
      </c>
      <c r="B36" s="55" t="s">
        <v>6</v>
      </c>
      <c r="C36" s="56" t="s">
        <v>109</v>
      </c>
      <c r="D36" s="194" t="s">
        <v>438</v>
      </c>
      <c r="E36" s="209"/>
      <c r="F36" s="209"/>
      <c r="G36" s="210"/>
      <c r="H36" s="57">
        <v>0</v>
      </c>
      <c r="I36" s="58">
        <v>0.04</v>
      </c>
      <c r="J36" s="59">
        <f>IF(IF(H36="",0,H36)=0,0,(IF(H36&gt;0,IF(I36&gt;H36,0,H36-I36),IF(I36&gt;H36,H36-I36,0))))</f>
        <v>0</v>
      </c>
      <c r="K36" s="32" t="str">
        <f t="shared" si="0"/>
        <v>00010503020010000110</v>
      </c>
      <c r="L36" s="17" t="str">
        <f>C36 &amp; D36 &amp; G36</f>
        <v>00010503020010000110</v>
      </c>
    </row>
    <row r="37" spans="1:12" s="18" customFormat="1" x14ac:dyDescent="0.2">
      <c r="A37" s="51" t="s">
        <v>439</v>
      </c>
      <c r="B37" s="52" t="s">
        <v>6</v>
      </c>
      <c r="C37" s="53" t="s">
        <v>109</v>
      </c>
      <c r="D37" s="192" t="s">
        <v>440</v>
      </c>
      <c r="E37" s="187"/>
      <c r="F37" s="187"/>
      <c r="G37" s="188"/>
      <c r="H37" s="45">
        <v>2514000</v>
      </c>
      <c r="I37" s="49">
        <v>1554545.77</v>
      </c>
      <c r="J37" s="50">
        <v>959454.23</v>
      </c>
      <c r="K37" s="31" t="str">
        <f t="shared" si="0"/>
        <v>00010600000000000000</v>
      </c>
      <c r="L37" s="24" t="s">
        <v>441</v>
      </c>
    </row>
    <row r="38" spans="1:12" s="18" customFormat="1" x14ac:dyDescent="0.2">
      <c r="A38" s="51" t="s">
        <v>442</v>
      </c>
      <c r="B38" s="52" t="s">
        <v>6</v>
      </c>
      <c r="C38" s="53" t="s">
        <v>109</v>
      </c>
      <c r="D38" s="192" t="s">
        <v>443</v>
      </c>
      <c r="E38" s="187"/>
      <c r="F38" s="187"/>
      <c r="G38" s="188"/>
      <c r="H38" s="45">
        <v>292000</v>
      </c>
      <c r="I38" s="49">
        <v>159987.29999999999</v>
      </c>
      <c r="J38" s="50">
        <v>132012.70000000001</v>
      </c>
      <c r="K38" s="31" t="str">
        <f t="shared" si="0"/>
        <v>00010601000000000110</v>
      </c>
      <c r="L38" s="24" t="s">
        <v>444</v>
      </c>
    </row>
    <row r="39" spans="1:12" s="18" customFormat="1" ht="33.75" x14ac:dyDescent="0.2">
      <c r="A39" s="54" t="s">
        <v>445</v>
      </c>
      <c r="B39" s="55" t="s">
        <v>6</v>
      </c>
      <c r="C39" s="56" t="s">
        <v>109</v>
      </c>
      <c r="D39" s="194" t="s">
        <v>446</v>
      </c>
      <c r="E39" s="209"/>
      <c r="F39" s="209"/>
      <c r="G39" s="210"/>
      <c r="H39" s="57">
        <v>292000</v>
      </c>
      <c r="I39" s="58">
        <v>159987.29999999999</v>
      </c>
      <c r="J39" s="59">
        <f>IF(IF(H39="",0,H39)=0,0,(IF(H39&gt;0,IF(I39&gt;H39,0,H39-I39),IF(I39&gt;H39,H39-I39,0))))</f>
        <v>132012.70000000001</v>
      </c>
      <c r="K39" s="32" t="str">
        <f t="shared" si="0"/>
        <v>00010601030100000110</v>
      </c>
      <c r="L39" s="17" t="str">
        <f>C39 &amp; D39 &amp; G39</f>
        <v>00010601030100000110</v>
      </c>
    </row>
    <row r="40" spans="1:12" s="18" customFormat="1" x14ac:dyDescent="0.2">
      <c r="A40" s="51" t="s">
        <v>447</v>
      </c>
      <c r="B40" s="52" t="s">
        <v>6</v>
      </c>
      <c r="C40" s="53" t="s">
        <v>109</v>
      </c>
      <c r="D40" s="192" t="s">
        <v>448</v>
      </c>
      <c r="E40" s="187"/>
      <c r="F40" s="187"/>
      <c r="G40" s="188"/>
      <c r="H40" s="45">
        <v>2222000</v>
      </c>
      <c r="I40" s="49">
        <v>1394558.47</v>
      </c>
      <c r="J40" s="50">
        <v>827441.53</v>
      </c>
      <c r="K40" s="31" t="str">
        <f t="shared" si="0"/>
        <v>00010606000000000110</v>
      </c>
      <c r="L40" s="24" t="s">
        <v>449</v>
      </c>
    </row>
    <row r="41" spans="1:12" s="18" customFormat="1" x14ac:dyDescent="0.2">
      <c r="A41" s="51" t="s">
        <v>450</v>
      </c>
      <c r="B41" s="52" t="s">
        <v>6</v>
      </c>
      <c r="C41" s="53" t="s">
        <v>109</v>
      </c>
      <c r="D41" s="192" t="s">
        <v>451</v>
      </c>
      <c r="E41" s="187"/>
      <c r="F41" s="187"/>
      <c r="G41" s="188"/>
      <c r="H41" s="45">
        <v>512000</v>
      </c>
      <c r="I41" s="49">
        <v>470522.43</v>
      </c>
      <c r="J41" s="50">
        <v>41477.57</v>
      </c>
      <c r="K41" s="31" t="str">
        <f t="shared" si="0"/>
        <v>00010606030000000110</v>
      </c>
      <c r="L41" s="24" t="s">
        <v>452</v>
      </c>
    </row>
    <row r="42" spans="1:12" s="18" customFormat="1" ht="22.5" x14ac:dyDescent="0.2">
      <c r="A42" s="54" t="s">
        <v>453</v>
      </c>
      <c r="B42" s="55" t="s">
        <v>6</v>
      </c>
      <c r="C42" s="56" t="s">
        <v>109</v>
      </c>
      <c r="D42" s="194" t="s">
        <v>454</v>
      </c>
      <c r="E42" s="209"/>
      <c r="F42" s="209"/>
      <c r="G42" s="210"/>
      <c r="H42" s="57">
        <v>512000</v>
      </c>
      <c r="I42" s="58">
        <v>470522.43</v>
      </c>
      <c r="J42" s="59">
        <f>IF(IF(H42="",0,H42)=0,0,(IF(H42&gt;0,IF(I42&gt;H42,0,H42-I42),IF(I42&gt;H42,H42-I42,0))))</f>
        <v>41477.57</v>
      </c>
      <c r="K42" s="32" t="str">
        <f t="shared" si="0"/>
        <v>00010606033100000110</v>
      </c>
      <c r="L42" s="17" t="str">
        <f>C42 &amp; D42 &amp; G42</f>
        <v>00010606033100000110</v>
      </c>
    </row>
    <row r="43" spans="1:12" s="18" customFormat="1" x14ac:dyDescent="0.2">
      <c r="A43" s="51" t="s">
        <v>455</v>
      </c>
      <c r="B43" s="52" t="s">
        <v>6</v>
      </c>
      <c r="C43" s="53" t="s">
        <v>109</v>
      </c>
      <c r="D43" s="192" t="s">
        <v>456</v>
      </c>
      <c r="E43" s="187"/>
      <c r="F43" s="187"/>
      <c r="G43" s="188"/>
      <c r="H43" s="45">
        <v>1710000</v>
      </c>
      <c r="I43" s="49">
        <v>924036.04</v>
      </c>
      <c r="J43" s="50">
        <v>785963.96</v>
      </c>
      <c r="K43" s="31" t="str">
        <f t="shared" si="0"/>
        <v>00010606040000000110</v>
      </c>
      <c r="L43" s="24" t="s">
        <v>457</v>
      </c>
    </row>
    <row r="44" spans="1:12" s="18" customFormat="1" ht="33.75" x14ac:dyDescent="0.2">
      <c r="A44" s="54" t="s">
        <v>458</v>
      </c>
      <c r="B44" s="55" t="s">
        <v>6</v>
      </c>
      <c r="C44" s="56" t="s">
        <v>109</v>
      </c>
      <c r="D44" s="194" t="s">
        <v>459</v>
      </c>
      <c r="E44" s="209"/>
      <c r="F44" s="209"/>
      <c r="G44" s="210"/>
      <c r="H44" s="57">
        <v>1710000</v>
      </c>
      <c r="I44" s="58">
        <v>924036.04</v>
      </c>
      <c r="J44" s="59">
        <f>IF(IF(H44="",0,H44)=0,0,(IF(H44&gt;0,IF(I44&gt;H44,0,H44-I44),IF(I44&gt;H44,H44-I44,0))))</f>
        <v>785963.96</v>
      </c>
      <c r="K44" s="32" t="str">
        <f t="shared" si="0"/>
        <v>00010606043100000110</v>
      </c>
      <c r="L44" s="17" t="str">
        <f>C44 &amp; D44 &amp; G44</f>
        <v>00010606043100000110</v>
      </c>
    </row>
    <row r="45" spans="1:12" s="18" customFormat="1" x14ac:dyDescent="0.2">
      <c r="A45" s="51" t="s">
        <v>460</v>
      </c>
      <c r="B45" s="52" t="s">
        <v>6</v>
      </c>
      <c r="C45" s="53" t="s">
        <v>109</v>
      </c>
      <c r="D45" s="192" t="s">
        <v>461</v>
      </c>
      <c r="E45" s="187"/>
      <c r="F45" s="187"/>
      <c r="G45" s="188"/>
      <c r="H45" s="45"/>
      <c r="I45" s="49">
        <v>300</v>
      </c>
      <c r="J45" s="50">
        <v>0</v>
      </c>
      <c r="K45" s="31" t="str">
        <f t="shared" si="0"/>
        <v>00010800000000000000</v>
      </c>
      <c r="L45" s="24" t="s">
        <v>462</v>
      </c>
    </row>
    <row r="46" spans="1:12" s="18" customFormat="1" ht="33.75" x14ac:dyDescent="0.2">
      <c r="A46" s="51" t="s">
        <v>463</v>
      </c>
      <c r="B46" s="52" t="s">
        <v>6</v>
      </c>
      <c r="C46" s="53" t="s">
        <v>109</v>
      </c>
      <c r="D46" s="192" t="s">
        <v>464</v>
      </c>
      <c r="E46" s="187"/>
      <c r="F46" s="187"/>
      <c r="G46" s="188"/>
      <c r="H46" s="45"/>
      <c r="I46" s="49">
        <v>300</v>
      </c>
      <c r="J46" s="50">
        <v>0</v>
      </c>
      <c r="K46" s="31" t="str">
        <f t="shared" si="0"/>
        <v>00010804000010000110</v>
      </c>
      <c r="L46" s="24" t="s">
        <v>465</v>
      </c>
    </row>
    <row r="47" spans="1:12" s="18" customFormat="1" ht="56.25" x14ac:dyDescent="0.2">
      <c r="A47" s="54" t="s">
        <v>466</v>
      </c>
      <c r="B47" s="55" t="s">
        <v>6</v>
      </c>
      <c r="C47" s="56" t="s">
        <v>109</v>
      </c>
      <c r="D47" s="194" t="s">
        <v>467</v>
      </c>
      <c r="E47" s="209"/>
      <c r="F47" s="209"/>
      <c r="G47" s="210"/>
      <c r="H47" s="57"/>
      <c r="I47" s="58">
        <v>300</v>
      </c>
      <c r="J47" s="59">
        <f>IF(IF(H47="",0,H47)=0,0,(IF(H47&gt;0,IF(I47&gt;H47,0,H47-I47),IF(I47&gt;H47,H47-I47,0))))</f>
        <v>0</v>
      </c>
      <c r="K47" s="32" t="str">
        <f t="shared" si="0"/>
        <v>00010804020010000110</v>
      </c>
      <c r="L47" s="17" t="str">
        <f>C47 &amp; D47 &amp; G47</f>
        <v>00010804020010000110</v>
      </c>
    </row>
    <row r="48" spans="1:12" s="18" customFormat="1" x14ac:dyDescent="0.2">
      <c r="A48" s="51" t="s">
        <v>468</v>
      </c>
      <c r="B48" s="52" t="s">
        <v>6</v>
      </c>
      <c r="C48" s="53" t="s">
        <v>109</v>
      </c>
      <c r="D48" s="192" t="s">
        <v>469</v>
      </c>
      <c r="E48" s="187"/>
      <c r="F48" s="187"/>
      <c r="G48" s="188"/>
      <c r="H48" s="45">
        <v>0</v>
      </c>
      <c r="I48" s="49">
        <v>4000</v>
      </c>
      <c r="J48" s="50">
        <v>0</v>
      </c>
      <c r="K48" s="31" t="str">
        <f t="shared" si="0"/>
        <v>00011600000000000000</v>
      </c>
      <c r="L48" s="24" t="s">
        <v>470</v>
      </c>
    </row>
    <row r="49" spans="1:12" s="18" customFormat="1" ht="33.75" x14ac:dyDescent="0.2">
      <c r="A49" s="51" t="s">
        <v>471</v>
      </c>
      <c r="B49" s="52" t="s">
        <v>6</v>
      </c>
      <c r="C49" s="53" t="s">
        <v>109</v>
      </c>
      <c r="D49" s="192" t="s">
        <v>472</v>
      </c>
      <c r="E49" s="187"/>
      <c r="F49" s="187"/>
      <c r="G49" s="188"/>
      <c r="H49" s="45">
        <v>0</v>
      </c>
      <c r="I49" s="49">
        <v>4000</v>
      </c>
      <c r="J49" s="50">
        <v>0</v>
      </c>
      <c r="K49" s="31" t="str">
        <f t="shared" ref="K49:K71" si="1">C49 &amp; D49 &amp; G49</f>
        <v>00011602000020000140</v>
      </c>
      <c r="L49" s="24" t="s">
        <v>473</v>
      </c>
    </row>
    <row r="50" spans="1:12" s="18" customFormat="1" ht="56.25" x14ac:dyDescent="0.2">
      <c r="A50" s="54" t="s">
        <v>474</v>
      </c>
      <c r="B50" s="55" t="s">
        <v>6</v>
      </c>
      <c r="C50" s="56" t="s">
        <v>109</v>
      </c>
      <c r="D50" s="194" t="s">
        <v>475</v>
      </c>
      <c r="E50" s="209"/>
      <c r="F50" s="209"/>
      <c r="G50" s="210"/>
      <c r="H50" s="57">
        <v>0</v>
      </c>
      <c r="I50" s="58">
        <v>4000</v>
      </c>
      <c r="J50" s="59">
        <f>IF(IF(H50="",0,H50)=0,0,(IF(H50&gt;0,IF(I50&gt;H50,0,H50-I50),IF(I50&gt;H50,H50-I50,0))))</f>
        <v>0</v>
      </c>
      <c r="K50" s="32" t="str">
        <f t="shared" si="1"/>
        <v>00011602010020000140</v>
      </c>
      <c r="L50" s="17" t="str">
        <f>C50 &amp; D50 &amp; G50</f>
        <v>00011602010020000140</v>
      </c>
    </row>
    <row r="51" spans="1:12" s="18" customFormat="1" x14ac:dyDescent="0.2">
      <c r="A51" s="51" t="s">
        <v>476</v>
      </c>
      <c r="B51" s="52" t="s">
        <v>6</v>
      </c>
      <c r="C51" s="53" t="s">
        <v>109</v>
      </c>
      <c r="D51" s="192" t="s">
        <v>477</v>
      </c>
      <c r="E51" s="187"/>
      <c r="F51" s="187"/>
      <c r="G51" s="188"/>
      <c r="H51" s="45">
        <v>5999180</v>
      </c>
      <c r="I51" s="49">
        <v>5999180</v>
      </c>
      <c r="J51" s="50">
        <v>0</v>
      </c>
      <c r="K51" s="31" t="str">
        <f t="shared" si="1"/>
        <v>00020000000000000000</v>
      </c>
      <c r="L51" s="24" t="s">
        <v>478</v>
      </c>
    </row>
    <row r="52" spans="1:12" s="18" customFormat="1" ht="33.75" x14ac:dyDescent="0.2">
      <c r="A52" s="51" t="s">
        <v>479</v>
      </c>
      <c r="B52" s="52" t="s">
        <v>6</v>
      </c>
      <c r="C52" s="53" t="s">
        <v>109</v>
      </c>
      <c r="D52" s="192" t="s">
        <v>480</v>
      </c>
      <c r="E52" s="187"/>
      <c r="F52" s="187"/>
      <c r="G52" s="188"/>
      <c r="H52" s="45">
        <v>5925400</v>
      </c>
      <c r="I52" s="49">
        <v>5925400</v>
      </c>
      <c r="J52" s="50">
        <v>0</v>
      </c>
      <c r="K52" s="31" t="str">
        <f t="shared" si="1"/>
        <v>00020200000000000000</v>
      </c>
      <c r="L52" s="24" t="s">
        <v>481</v>
      </c>
    </row>
    <row r="53" spans="1:12" s="18" customFormat="1" ht="22.5" x14ac:dyDescent="0.2">
      <c r="A53" s="51" t="s">
        <v>482</v>
      </c>
      <c r="B53" s="52" t="s">
        <v>6</v>
      </c>
      <c r="C53" s="53" t="s">
        <v>109</v>
      </c>
      <c r="D53" s="192" t="s">
        <v>483</v>
      </c>
      <c r="E53" s="187"/>
      <c r="F53" s="187"/>
      <c r="G53" s="188"/>
      <c r="H53" s="45">
        <v>2734500</v>
      </c>
      <c r="I53" s="49">
        <v>2734500</v>
      </c>
      <c r="J53" s="50">
        <v>0</v>
      </c>
      <c r="K53" s="31" t="str">
        <f t="shared" si="1"/>
        <v>00020210000000000150</v>
      </c>
      <c r="L53" s="24" t="s">
        <v>484</v>
      </c>
    </row>
    <row r="54" spans="1:12" s="18" customFormat="1" ht="33.75" x14ac:dyDescent="0.2">
      <c r="A54" s="51" t="s">
        <v>485</v>
      </c>
      <c r="B54" s="52" t="s">
        <v>6</v>
      </c>
      <c r="C54" s="53" t="s">
        <v>109</v>
      </c>
      <c r="D54" s="192" t="s">
        <v>486</v>
      </c>
      <c r="E54" s="187"/>
      <c r="F54" s="187"/>
      <c r="G54" s="188"/>
      <c r="H54" s="45">
        <v>2734500</v>
      </c>
      <c r="I54" s="49">
        <v>2734500</v>
      </c>
      <c r="J54" s="50">
        <v>0</v>
      </c>
      <c r="K54" s="31" t="str">
        <f t="shared" si="1"/>
        <v>00020216001000000150</v>
      </c>
      <c r="L54" s="24" t="s">
        <v>487</v>
      </c>
    </row>
    <row r="55" spans="1:12" s="18" customFormat="1" ht="33.75" x14ac:dyDescent="0.2">
      <c r="A55" s="54" t="s">
        <v>488</v>
      </c>
      <c r="B55" s="55" t="s">
        <v>6</v>
      </c>
      <c r="C55" s="56" t="s">
        <v>109</v>
      </c>
      <c r="D55" s="194" t="s">
        <v>489</v>
      </c>
      <c r="E55" s="209"/>
      <c r="F55" s="209"/>
      <c r="G55" s="210"/>
      <c r="H55" s="57">
        <v>2734500</v>
      </c>
      <c r="I55" s="58">
        <v>2734500</v>
      </c>
      <c r="J55" s="59">
        <f>IF(IF(H55="",0,H55)=0,0,(IF(H55&gt;0,IF(I55&gt;H55,0,H55-I55),IF(I55&gt;H55,H55-I55,0))))</f>
        <v>0</v>
      </c>
      <c r="K55" s="32" t="str">
        <f t="shared" si="1"/>
        <v>00020216001100000150</v>
      </c>
      <c r="L55" s="17" t="str">
        <f>C55 &amp; D55 &amp; G55</f>
        <v>00020216001100000150</v>
      </c>
    </row>
    <row r="56" spans="1:12" s="18" customFormat="1" ht="22.5" x14ac:dyDescent="0.2">
      <c r="A56" s="51" t="s">
        <v>490</v>
      </c>
      <c r="B56" s="52" t="s">
        <v>6</v>
      </c>
      <c r="C56" s="53" t="s">
        <v>109</v>
      </c>
      <c r="D56" s="192" t="s">
        <v>491</v>
      </c>
      <c r="E56" s="187"/>
      <c r="F56" s="187"/>
      <c r="G56" s="188"/>
      <c r="H56" s="45">
        <v>2808800</v>
      </c>
      <c r="I56" s="49">
        <v>2808800</v>
      </c>
      <c r="J56" s="50">
        <v>0</v>
      </c>
      <c r="K56" s="31" t="str">
        <f t="shared" si="1"/>
        <v>00020220000000000150</v>
      </c>
      <c r="L56" s="24" t="s">
        <v>492</v>
      </c>
    </row>
    <row r="57" spans="1:12" s="18" customFormat="1" ht="22.5" x14ac:dyDescent="0.2">
      <c r="A57" s="51" t="s">
        <v>493</v>
      </c>
      <c r="B57" s="52" t="s">
        <v>6</v>
      </c>
      <c r="C57" s="53" t="s">
        <v>109</v>
      </c>
      <c r="D57" s="192" t="s">
        <v>494</v>
      </c>
      <c r="E57" s="187"/>
      <c r="F57" s="187"/>
      <c r="G57" s="188"/>
      <c r="H57" s="45">
        <v>641800</v>
      </c>
      <c r="I57" s="49">
        <v>641800</v>
      </c>
      <c r="J57" s="50">
        <v>0</v>
      </c>
      <c r="K57" s="31" t="str">
        <f t="shared" si="1"/>
        <v>00020225576000000150</v>
      </c>
      <c r="L57" s="24" t="s">
        <v>495</v>
      </c>
    </row>
    <row r="58" spans="1:12" s="18" customFormat="1" ht="22.5" x14ac:dyDescent="0.2">
      <c r="A58" s="54" t="s">
        <v>496</v>
      </c>
      <c r="B58" s="55" t="s">
        <v>6</v>
      </c>
      <c r="C58" s="56" t="s">
        <v>109</v>
      </c>
      <c r="D58" s="194" t="s">
        <v>497</v>
      </c>
      <c r="E58" s="209"/>
      <c r="F58" s="209"/>
      <c r="G58" s="210"/>
      <c r="H58" s="57">
        <v>641800</v>
      </c>
      <c r="I58" s="58">
        <v>641800</v>
      </c>
      <c r="J58" s="59">
        <f>IF(IF(H58="",0,H58)=0,0,(IF(H58&gt;0,IF(I58&gt;H58,0,H58-I58),IF(I58&gt;H58,H58-I58,0))))</f>
        <v>0</v>
      </c>
      <c r="K58" s="32" t="str">
        <f t="shared" si="1"/>
        <v>00020225576100000150</v>
      </c>
      <c r="L58" s="17" t="str">
        <f>C58 &amp; D58 &amp; G58</f>
        <v>00020225576100000150</v>
      </c>
    </row>
    <row r="59" spans="1:12" s="18" customFormat="1" x14ac:dyDescent="0.2">
      <c r="A59" s="51" t="s">
        <v>498</v>
      </c>
      <c r="B59" s="52" t="s">
        <v>6</v>
      </c>
      <c r="C59" s="53" t="s">
        <v>109</v>
      </c>
      <c r="D59" s="192" t="s">
        <v>499</v>
      </c>
      <c r="E59" s="187"/>
      <c r="F59" s="187"/>
      <c r="G59" s="188"/>
      <c r="H59" s="45">
        <v>2167000</v>
      </c>
      <c r="I59" s="49">
        <v>2167000</v>
      </c>
      <c r="J59" s="50">
        <v>0</v>
      </c>
      <c r="K59" s="31" t="str">
        <f t="shared" si="1"/>
        <v>00020229999000000150</v>
      </c>
      <c r="L59" s="24" t="s">
        <v>500</v>
      </c>
    </row>
    <row r="60" spans="1:12" s="18" customFormat="1" x14ac:dyDescent="0.2">
      <c r="A60" s="54" t="s">
        <v>501</v>
      </c>
      <c r="B60" s="55" t="s">
        <v>6</v>
      </c>
      <c r="C60" s="56" t="s">
        <v>109</v>
      </c>
      <c r="D60" s="194" t="s">
        <v>502</v>
      </c>
      <c r="E60" s="209"/>
      <c r="F60" s="209"/>
      <c r="G60" s="210"/>
      <c r="H60" s="57">
        <v>2167000</v>
      </c>
      <c r="I60" s="58">
        <v>2167000</v>
      </c>
      <c r="J60" s="59">
        <f>IF(IF(H60="",0,H60)=0,0,(IF(H60&gt;0,IF(I60&gt;H60,0,H60-I60),IF(I60&gt;H60,H60-I60,0))))</f>
        <v>0</v>
      </c>
      <c r="K60" s="32" t="str">
        <f t="shared" si="1"/>
        <v>00020229999100000150</v>
      </c>
      <c r="L60" s="17" t="str">
        <f>C60 &amp; D60 &amp; G60</f>
        <v>00020229999100000150</v>
      </c>
    </row>
    <row r="61" spans="1:12" s="18" customFormat="1" ht="22.5" x14ac:dyDescent="0.2">
      <c r="A61" s="51" t="s">
        <v>503</v>
      </c>
      <c r="B61" s="52" t="s">
        <v>6</v>
      </c>
      <c r="C61" s="53" t="s">
        <v>109</v>
      </c>
      <c r="D61" s="192" t="s">
        <v>504</v>
      </c>
      <c r="E61" s="187"/>
      <c r="F61" s="187"/>
      <c r="G61" s="188"/>
      <c r="H61" s="45">
        <v>199800</v>
      </c>
      <c r="I61" s="49">
        <v>199800</v>
      </c>
      <c r="J61" s="50">
        <v>0</v>
      </c>
      <c r="K61" s="31" t="str">
        <f t="shared" si="1"/>
        <v>00020230000000000150</v>
      </c>
      <c r="L61" s="24" t="s">
        <v>505</v>
      </c>
    </row>
    <row r="62" spans="1:12" s="18" customFormat="1" ht="33.75" x14ac:dyDescent="0.2">
      <c r="A62" s="51" t="s">
        <v>506</v>
      </c>
      <c r="B62" s="52" t="s">
        <v>6</v>
      </c>
      <c r="C62" s="53" t="s">
        <v>109</v>
      </c>
      <c r="D62" s="192" t="s">
        <v>507</v>
      </c>
      <c r="E62" s="187"/>
      <c r="F62" s="187"/>
      <c r="G62" s="188"/>
      <c r="H62" s="45">
        <v>102000</v>
      </c>
      <c r="I62" s="49">
        <v>102000</v>
      </c>
      <c r="J62" s="50">
        <v>0</v>
      </c>
      <c r="K62" s="31" t="str">
        <f t="shared" si="1"/>
        <v>00020230024000000150</v>
      </c>
      <c r="L62" s="24" t="s">
        <v>508</v>
      </c>
    </row>
    <row r="63" spans="1:12" s="18" customFormat="1" ht="33.75" x14ac:dyDescent="0.2">
      <c r="A63" s="54" t="s">
        <v>509</v>
      </c>
      <c r="B63" s="55" t="s">
        <v>6</v>
      </c>
      <c r="C63" s="56" t="s">
        <v>109</v>
      </c>
      <c r="D63" s="194" t="s">
        <v>510</v>
      </c>
      <c r="E63" s="209"/>
      <c r="F63" s="209"/>
      <c r="G63" s="210"/>
      <c r="H63" s="57">
        <v>102000</v>
      </c>
      <c r="I63" s="58">
        <v>102000</v>
      </c>
      <c r="J63" s="59">
        <f>IF(IF(H63="",0,H63)=0,0,(IF(H63&gt;0,IF(I63&gt;H63,0,H63-I63),IF(I63&gt;H63,H63-I63,0))))</f>
        <v>0</v>
      </c>
      <c r="K63" s="32" t="str">
        <f t="shared" si="1"/>
        <v>00020230024100000150</v>
      </c>
      <c r="L63" s="17" t="str">
        <f>C63 &amp; D63 &amp; G63</f>
        <v>00020230024100000150</v>
      </c>
    </row>
    <row r="64" spans="1:12" s="18" customFormat="1" ht="33.75" x14ac:dyDescent="0.2">
      <c r="A64" s="51" t="s">
        <v>511</v>
      </c>
      <c r="B64" s="52" t="s">
        <v>6</v>
      </c>
      <c r="C64" s="53" t="s">
        <v>109</v>
      </c>
      <c r="D64" s="192" t="s">
        <v>512</v>
      </c>
      <c r="E64" s="187"/>
      <c r="F64" s="187"/>
      <c r="G64" s="188"/>
      <c r="H64" s="45">
        <v>97800</v>
      </c>
      <c r="I64" s="49">
        <v>97800</v>
      </c>
      <c r="J64" s="50">
        <v>0</v>
      </c>
      <c r="K64" s="31" t="str">
        <f t="shared" si="1"/>
        <v>00020235118000000150</v>
      </c>
      <c r="L64" s="24" t="s">
        <v>513</v>
      </c>
    </row>
    <row r="65" spans="1:12" s="18" customFormat="1" ht="33.75" x14ac:dyDescent="0.2">
      <c r="A65" s="54" t="s">
        <v>514</v>
      </c>
      <c r="B65" s="55" t="s">
        <v>6</v>
      </c>
      <c r="C65" s="56" t="s">
        <v>109</v>
      </c>
      <c r="D65" s="194" t="s">
        <v>515</v>
      </c>
      <c r="E65" s="209"/>
      <c r="F65" s="209"/>
      <c r="G65" s="210"/>
      <c r="H65" s="57">
        <v>97800</v>
      </c>
      <c r="I65" s="58">
        <v>97800</v>
      </c>
      <c r="J65" s="59">
        <f>IF(IF(H65="",0,H65)=0,0,(IF(H65&gt;0,IF(I65&gt;H65,0,H65-I65),IF(I65&gt;H65,H65-I65,0))))</f>
        <v>0</v>
      </c>
      <c r="K65" s="32" t="str">
        <f t="shared" si="1"/>
        <v>00020235118100000150</v>
      </c>
      <c r="L65" s="17" t="str">
        <f>C65 &amp; D65 &amp; G65</f>
        <v>00020235118100000150</v>
      </c>
    </row>
    <row r="66" spans="1:12" s="18" customFormat="1" x14ac:dyDescent="0.2">
      <c r="A66" s="51" t="s">
        <v>155</v>
      </c>
      <c r="B66" s="52" t="s">
        <v>6</v>
      </c>
      <c r="C66" s="53" t="s">
        <v>109</v>
      </c>
      <c r="D66" s="192" t="s">
        <v>516</v>
      </c>
      <c r="E66" s="187"/>
      <c r="F66" s="187"/>
      <c r="G66" s="188"/>
      <c r="H66" s="45">
        <v>182300</v>
      </c>
      <c r="I66" s="49">
        <v>182300</v>
      </c>
      <c r="J66" s="50">
        <v>0</v>
      </c>
      <c r="K66" s="31" t="str">
        <f t="shared" si="1"/>
        <v>00020240000000000150</v>
      </c>
      <c r="L66" s="24" t="s">
        <v>517</v>
      </c>
    </row>
    <row r="67" spans="1:12" s="18" customFormat="1" ht="22.5" x14ac:dyDescent="0.2">
      <c r="A67" s="51" t="s">
        <v>518</v>
      </c>
      <c r="B67" s="52" t="s">
        <v>6</v>
      </c>
      <c r="C67" s="53" t="s">
        <v>109</v>
      </c>
      <c r="D67" s="192" t="s">
        <v>519</v>
      </c>
      <c r="E67" s="187"/>
      <c r="F67" s="187"/>
      <c r="G67" s="188"/>
      <c r="H67" s="45">
        <v>182300</v>
      </c>
      <c r="I67" s="49">
        <v>182300</v>
      </c>
      <c r="J67" s="50">
        <v>0</v>
      </c>
      <c r="K67" s="31" t="str">
        <f t="shared" si="1"/>
        <v>00020249999000000150</v>
      </c>
      <c r="L67" s="24" t="s">
        <v>520</v>
      </c>
    </row>
    <row r="68" spans="1:12" s="18" customFormat="1" ht="22.5" x14ac:dyDescent="0.2">
      <c r="A68" s="54" t="s">
        <v>521</v>
      </c>
      <c r="B68" s="55" t="s">
        <v>6</v>
      </c>
      <c r="C68" s="56" t="s">
        <v>109</v>
      </c>
      <c r="D68" s="194" t="s">
        <v>522</v>
      </c>
      <c r="E68" s="209"/>
      <c r="F68" s="209"/>
      <c r="G68" s="210"/>
      <c r="H68" s="57">
        <v>182300</v>
      </c>
      <c r="I68" s="58">
        <v>182300</v>
      </c>
      <c r="J68" s="59">
        <f>IF(IF(H68="",0,H68)=0,0,(IF(H68&gt;0,IF(I68&gt;H68,0,H68-I68),IF(I68&gt;H68,H68-I68,0))))</f>
        <v>0</v>
      </c>
      <c r="K68" s="32" t="str">
        <f t="shared" si="1"/>
        <v>00020249999100000150</v>
      </c>
      <c r="L68" s="17" t="str">
        <f>C68 &amp; D68 &amp; G68</f>
        <v>00020249999100000150</v>
      </c>
    </row>
    <row r="69" spans="1:12" s="18" customFormat="1" x14ac:dyDescent="0.2">
      <c r="A69" s="51" t="s">
        <v>523</v>
      </c>
      <c r="B69" s="52" t="s">
        <v>6</v>
      </c>
      <c r="C69" s="53" t="s">
        <v>109</v>
      </c>
      <c r="D69" s="192" t="s">
        <v>524</v>
      </c>
      <c r="E69" s="187"/>
      <c r="F69" s="187"/>
      <c r="G69" s="188"/>
      <c r="H69" s="45">
        <v>73780</v>
      </c>
      <c r="I69" s="49">
        <v>73780</v>
      </c>
      <c r="J69" s="50">
        <v>0</v>
      </c>
      <c r="K69" s="31" t="str">
        <f t="shared" si="1"/>
        <v>00020700000000000000</v>
      </c>
      <c r="L69" s="24" t="s">
        <v>525</v>
      </c>
    </row>
    <row r="70" spans="1:12" s="18" customFormat="1" ht="22.5" x14ac:dyDescent="0.2">
      <c r="A70" s="51" t="s">
        <v>526</v>
      </c>
      <c r="B70" s="52" t="s">
        <v>6</v>
      </c>
      <c r="C70" s="53" t="s">
        <v>109</v>
      </c>
      <c r="D70" s="192" t="s">
        <v>527</v>
      </c>
      <c r="E70" s="187"/>
      <c r="F70" s="187"/>
      <c r="G70" s="188"/>
      <c r="H70" s="45">
        <v>73780</v>
      </c>
      <c r="I70" s="49">
        <v>73780</v>
      </c>
      <c r="J70" s="50">
        <v>0</v>
      </c>
      <c r="K70" s="31" t="str">
        <f t="shared" si="1"/>
        <v>00020705000100000150</v>
      </c>
      <c r="L70" s="24" t="s">
        <v>528</v>
      </c>
    </row>
    <row r="71" spans="1:12" s="18" customFormat="1" ht="22.5" x14ac:dyDescent="0.2">
      <c r="A71" s="54" t="s">
        <v>526</v>
      </c>
      <c r="B71" s="55" t="s">
        <v>6</v>
      </c>
      <c r="C71" s="56" t="s">
        <v>109</v>
      </c>
      <c r="D71" s="194" t="s">
        <v>529</v>
      </c>
      <c r="E71" s="209"/>
      <c r="F71" s="209"/>
      <c r="G71" s="210"/>
      <c r="H71" s="57">
        <v>73780</v>
      </c>
      <c r="I71" s="58">
        <v>73780</v>
      </c>
      <c r="J71" s="59">
        <f>IF(IF(H71="",0,H71)=0,0,(IF(H71&gt;0,IF(I71&gt;H71,0,H71-I71),IF(I71&gt;H71,H71-I71,0))))</f>
        <v>0</v>
      </c>
      <c r="K71" s="32" t="str">
        <f t="shared" si="1"/>
        <v>00020705030100000150</v>
      </c>
      <c r="L71" s="17" t="str">
        <f>C71 &amp; D71 &amp; G71</f>
        <v>00020705030100000150</v>
      </c>
    </row>
    <row r="72" spans="1:12" ht="3.75" hidden="1" customHeight="1" thickBot="1" x14ac:dyDescent="0.25">
      <c r="A72" s="60"/>
      <c r="B72" s="61"/>
      <c r="C72" s="62"/>
      <c r="D72" s="63"/>
      <c r="E72" s="63"/>
      <c r="F72" s="63"/>
      <c r="G72" s="63"/>
      <c r="H72" s="64"/>
      <c r="I72" s="65"/>
      <c r="J72" s="66"/>
      <c r="K72" s="29"/>
    </row>
    <row r="73" spans="1:12" x14ac:dyDescent="0.2">
      <c r="A73" s="67"/>
      <c r="B73" s="68"/>
      <c r="C73" s="69"/>
      <c r="D73" s="69"/>
      <c r="E73" s="69"/>
      <c r="F73" s="69"/>
      <c r="G73" s="69"/>
      <c r="H73" s="70"/>
      <c r="I73" s="70"/>
      <c r="J73" s="69"/>
      <c r="K73" s="12"/>
    </row>
    <row r="74" spans="1:12" ht="12.75" customHeight="1" x14ac:dyDescent="0.25">
      <c r="A74" s="185" t="s">
        <v>24</v>
      </c>
      <c r="B74" s="185"/>
      <c r="C74" s="185"/>
      <c r="D74" s="185"/>
      <c r="E74" s="185"/>
      <c r="F74" s="185"/>
      <c r="G74" s="185"/>
      <c r="H74" s="185"/>
      <c r="I74" s="185"/>
      <c r="J74" s="185"/>
      <c r="K74" s="26"/>
    </row>
    <row r="75" spans="1:12" x14ac:dyDescent="0.2">
      <c r="A75" s="71"/>
      <c r="B75" s="71"/>
      <c r="C75" s="72"/>
      <c r="D75" s="72"/>
      <c r="E75" s="72"/>
      <c r="F75" s="72"/>
      <c r="G75" s="72"/>
      <c r="H75" s="73"/>
      <c r="I75" s="73"/>
      <c r="J75" s="74" t="s">
        <v>20</v>
      </c>
      <c r="K75" s="14"/>
    </row>
    <row r="76" spans="1:12" ht="12.75" customHeight="1" x14ac:dyDescent="0.2">
      <c r="A76" s="162" t="s">
        <v>39</v>
      </c>
      <c r="B76" s="162" t="s">
        <v>40</v>
      </c>
      <c r="C76" s="200" t="s">
        <v>44</v>
      </c>
      <c r="D76" s="201"/>
      <c r="E76" s="201"/>
      <c r="F76" s="201"/>
      <c r="G76" s="202"/>
      <c r="H76" s="162" t="s">
        <v>42</v>
      </c>
      <c r="I76" s="162" t="s">
        <v>23</v>
      </c>
      <c r="J76" s="162" t="s">
        <v>43</v>
      </c>
      <c r="K76" s="27"/>
    </row>
    <row r="77" spans="1:12" x14ac:dyDescent="0.2">
      <c r="A77" s="163"/>
      <c r="B77" s="163"/>
      <c r="C77" s="203"/>
      <c r="D77" s="204"/>
      <c r="E77" s="204"/>
      <c r="F77" s="204"/>
      <c r="G77" s="205"/>
      <c r="H77" s="163"/>
      <c r="I77" s="163"/>
      <c r="J77" s="163"/>
      <c r="K77" s="27"/>
    </row>
    <row r="78" spans="1:12" x14ac:dyDescent="0.2">
      <c r="A78" s="164"/>
      <c r="B78" s="164"/>
      <c r="C78" s="206"/>
      <c r="D78" s="207"/>
      <c r="E78" s="207"/>
      <c r="F78" s="207"/>
      <c r="G78" s="208"/>
      <c r="H78" s="164"/>
      <c r="I78" s="164"/>
      <c r="J78" s="164"/>
      <c r="K78" s="27"/>
    </row>
    <row r="79" spans="1:12" ht="13.5" thickBot="1" x14ac:dyDescent="0.25">
      <c r="A79" s="40">
        <v>1</v>
      </c>
      <c r="B79" s="41">
        <v>2</v>
      </c>
      <c r="C79" s="211">
        <v>3</v>
      </c>
      <c r="D79" s="212"/>
      <c r="E79" s="212"/>
      <c r="F79" s="212"/>
      <c r="G79" s="213"/>
      <c r="H79" s="42" t="s">
        <v>2</v>
      </c>
      <c r="I79" s="42" t="s">
        <v>25</v>
      </c>
      <c r="J79" s="42" t="s">
        <v>26</v>
      </c>
      <c r="K79" s="28"/>
    </row>
    <row r="80" spans="1:12" x14ac:dyDescent="0.2">
      <c r="A80" s="43" t="s">
        <v>5</v>
      </c>
      <c r="B80" s="44" t="s">
        <v>7</v>
      </c>
      <c r="C80" s="196" t="s">
        <v>17</v>
      </c>
      <c r="D80" s="197"/>
      <c r="E80" s="197"/>
      <c r="F80" s="197"/>
      <c r="G80" s="198"/>
      <c r="H80" s="45">
        <v>12220794.93</v>
      </c>
      <c r="I80" s="45">
        <v>10639973.32</v>
      </c>
      <c r="J80" s="46">
        <v>1580821.61</v>
      </c>
    </row>
    <row r="81" spans="1:12" ht="12.75" customHeight="1" x14ac:dyDescent="0.2">
      <c r="A81" s="75" t="s">
        <v>4</v>
      </c>
      <c r="B81" s="48"/>
      <c r="C81" s="186"/>
      <c r="D81" s="187"/>
      <c r="E81" s="187"/>
      <c r="F81" s="187"/>
      <c r="G81" s="188"/>
      <c r="H81" s="76"/>
      <c r="I81" s="77"/>
      <c r="J81" s="78"/>
    </row>
    <row r="82" spans="1:12" s="18" customFormat="1" x14ac:dyDescent="0.2">
      <c r="A82" s="51">
        <v>445</v>
      </c>
      <c r="B82" s="52" t="s">
        <v>7</v>
      </c>
      <c r="C82" s="53" t="s">
        <v>74</v>
      </c>
      <c r="D82" s="79" t="s">
        <v>107</v>
      </c>
      <c r="E82" s="192" t="s">
        <v>108</v>
      </c>
      <c r="F82" s="193"/>
      <c r="G82" s="80" t="s">
        <v>109</v>
      </c>
      <c r="H82" s="45">
        <v>12220794.93</v>
      </c>
      <c r="I82" s="49">
        <v>10639973.32</v>
      </c>
      <c r="J82" s="50">
        <v>1580821.61</v>
      </c>
      <c r="K82" s="31" t="str">
        <f t="shared" ref="K82:K113" si="2">C82 &amp; D82 &amp;E82 &amp; F82 &amp; G82</f>
        <v>44500000000000000000</v>
      </c>
      <c r="L82" s="25" t="s">
        <v>106</v>
      </c>
    </row>
    <row r="83" spans="1:12" s="18" customFormat="1" x14ac:dyDescent="0.2">
      <c r="A83" s="51" t="s">
        <v>110</v>
      </c>
      <c r="B83" s="52" t="s">
        <v>7</v>
      </c>
      <c r="C83" s="53" t="s">
        <v>74</v>
      </c>
      <c r="D83" s="79" t="s">
        <v>112</v>
      </c>
      <c r="E83" s="192" t="s">
        <v>108</v>
      </c>
      <c r="F83" s="193"/>
      <c r="G83" s="80" t="s">
        <v>109</v>
      </c>
      <c r="H83" s="45">
        <v>4271810</v>
      </c>
      <c r="I83" s="49">
        <v>4270323.7699999996</v>
      </c>
      <c r="J83" s="50">
        <v>1486.23</v>
      </c>
      <c r="K83" s="31" t="str">
        <f t="shared" si="2"/>
        <v>44501000000000000000</v>
      </c>
      <c r="L83" s="25" t="s">
        <v>111</v>
      </c>
    </row>
    <row r="84" spans="1:12" s="18" customFormat="1" ht="22.5" x14ac:dyDescent="0.2">
      <c r="A84" s="51" t="s">
        <v>113</v>
      </c>
      <c r="B84" s="52" t="s">
        <v>7</v>
      </c>
      <c r="C84" s="53" t="s">
        <v>74</v>
      </c>
      <c r="D84" s="79" t="s">
        <v>115</v>
      </c>
      <c r="E84" s="192" t="s">
        <v>108</v>
      </c>
      <c r="F84" s="193"/>
      <c r="G84" s="80" t="s">
        <v>109</v>
      </c>
      <c r="H84" s="45">
        <v>782153.78</v>
      </c>
      <c r="I84" s="49">
        <v>782153.78</v>
      </c>
      <c r="J84" s="50">
        <v>0</v>
      </c>
      <c r="K84" s="31" t="str">
        <f t="shared" si="2"/>
        <v>44501020000000000000</v>
      </c>
      <c r="L84" s="25" t="s">
        <v>114</v>
      </c>
    </row>
    <row r="85" spans="1:12" s="18" customFormat="1" x14ac:dyDescent="0.2">
      <c r="A85" s="51" t="s">
        <v>116</v>
      </c>
      <c r="B85" s="52" t="s">
        <v>7</v>
      </c>
      <c r="C85" s="53" t="s">
        <v>74</v>
      </c>
      <c r="D85" s="79" t="s">
        <v>115</v>
      </c>
      <c r="E85" s="192" t="s">
        <v>118</v>
      </c>
      <c r="F85" s="193"/>
      <c r="G85" s="80" t="s">
        <v>109</v>
      </c>
      <c r="H85" s="45">
        <v>782153.78</v>
      </c>
      <c r="I85" s="49">
        <v>782153.78</v>
      </c>
      <c r="J85" s="50">
        <v>0</v>
      </c>
      <c r="K85" s="31" t="str">
        <f t="shared" si="2"/>
        <v>44501029910001000000</v>
      </c>
      <c r="L85" s="25" t="s">
        <v>117</v>
      </c>
    </row>
    <row r="86" spans="1:12" s="18" customFormat="1" ht="56.25" x14ac:dyDescent="0.2">
      <c r="A86" s="51" t="s">
        <v>119</v>
      </c>
      <c r="B86" s="52" t="s">
        <v>7</v>
      </c>
      <c r="C86" s="53" t="s">
        <v>74</v>
      </c>
      <c r="D86" s="79" t="s">
        <v>115</v>
      </c>
      <c r="E86" s="192" t="s">
        <v>118</v>
      </c>
      <c r="F86" s="193"/>
      <c r="G86" s="80" t="s">
        <v>81</v>
      </c>
      <c r="H86" s="45">
        <v>782153.78</v>
      </c>
      <c r="I86" s="49">
        <v>782153.78</v>
      </c>
      <c r="J86" s="50">
        <v>0</v>
      </c>
      <c r="K86" s="31" t="str">
        <f t="shared" si="2"/>
        <v>44501029910001000100</v>
      </c>
      <c r="L86" s="25" t="s">
        <v>120</v>
      </c>
    </row>
    <row r="87" spans="1:12" s="18" customFormat="1" ht="22.5" x14ac:dyDescent="0.2">
      <c r="A87" s="51" t="s">
        <v>121</v>
      </c>
      <c r="B87" s="52" t="s">
        <v>7</v>
      </c>
      <c r="C87" s="53" t="s">
        <v>74</v>
      </c>
      <c r="D87" s="79" t="s">
        <v>115</v>
      </c>
      <c r="E87" s="192" t="s">
        <v>118</v>
      </c>
      <c r="F87" s="193"/>
      <c r="G87" s="80" t="s">
        <v>123</v>
      </c>
      <c r="H87" s="45">
        <v>782153.78</v>
      </c>
      <c r="I87" s="49">
        <v>782153.78</v>
      </c>
      <c r="J87" s="50">
        <v>0</v>
      </c>
      <c r="K87" s="31" t="str">
        <f t="shared" si="2"/>
        <v>44501029910001000120</v>
      </c>
      <c r="L87" s="25" t="s">
        <v>122</v>
      </c>
    </row>
    <row r="88" spans="1:12" s="18" customFormat="1" ht="22.5" x14ac:dyDescent="0.2">
      <c r="A88" s="54" t="s">
        <v>124</v>
      </c>
      <c r="B88" s="55" t="s">
        <v>7</v>
      </c>
      <c r="C88" s="56" t="s">
        <v>74</v>
      </c>
      <c r="D88" s="81" t="s">
        <v>115</v>
      </c>
      <c r="E88" s="194" t="s">
        <v>118</v>
      </c>
      <c r="F88" s="195"/>
      <c r="G88" s="82" t="s">
        <v>125</v>
      </c>
      <c r="H88" s="57">
        <v>571813.97</v>
      </c>
      <c r="I88" s="58">
        <v>571813.97</v>
      </c>
      <c r="J88" s="59">
        <f>IF(IF(H88="",0,H88)=0,0,(IF(H88&gt;0,IF(I88&gt;H88,0,H88-I88),IF(I88&gt;H88,H88-I88,0))))</f>
        <v>0</v>
      </c>
      <c r="K88" s="31" t="str">
        <f t="shared" si="2"/>
        <v>44501029910001000121</v>
      </c>
      <c r="L88" s="17" t="str">
        <f>C88 &amp; D88 &amp;E88 &amp; F88 &amp; G88</f>
        <v>44501029910001000121</v>
      </c>
    </row>
    <row r="89" spans="1:12" s="18" customFormat="1" ht="33.75" x14ac:dyDescent="0.2">
      <c r="A89" s="54" t="s">
        <v>126</v>
      </c>
      <c r="B89" s="55" t="s">
        <v>7</v>
      </c>
      <c r="C89" s="56" t="s">
        <v>74</v>
      </c>
      <c r="D89" s="81" t="s">
        <v>115</v>
      </c>
      <c r="E89" s="194" t="s">
        <v>118</v>
      </c>
      <c r="F89" s="195"/>
      <c r="G89" s="82" t="s">
        <v>127</v>
      </c>
      <c r="H89" s="57">
        <v>40100</v>
      </c>
      <c r="I89" s="58">
        <v>40100</v>
      </c>
      <c r="J89" s="59">
        <f>IF(IF(H89="",0,H89)=0,0,(IF(H89&gt;0,IF(I89&gt;H89,0,H89-I89),IF(I89&gt;H89,H89-I89,0))))</f>
        <v>0</v>
      </c>
      <c r="K89" s="31" t="str">
        <f t="shared" si="2"/>
        <v>44501029910001000122</v>
      </c>
      <c r="L89" s="17" t="str">
        <f>C89 &amp; D89 &amp;E89 &amp; F89 &amp; G89</f>
        <v>44501029910001000122</v>
      </c>
    </row>
    <row r="90" spans="1:12" s="18" customFormat="1" ht="33.75" x14ac:dyDescent="0.2">
      <c r="A90" s="54" t="s">
        <v>128</v>
      </c>
      <c r="B90" s="55" t="s">
        <v>7</v>
      </c>
      <c r="C90" s="56" t="s">
        <v>74</v>
      </c>
      <c r="D90" s="81" t="s">
        <v>115</v>
      </c>
      <c r="E90" s="194" t="s">
        <v>118</v>
      </c>
      <c r="F90" s="195"/>
      <c r="G90" s="82" t="s">
        <v>129</v>
      </c>
      <c r="H90" s="57">
        <v>170239.81</v>
      </c>
      <c r="I90" s="58">
        <v>170239.81</v>
      </c>
      <c r="J90" s="59">
        <f>IF(IF(H90="",0,H90)=0,0,(IF(H90&gt;0,IF(I90&gt;H90,0,H90-I90),IF(I90&gt;H90,H90-I90,0))))</f>
        <v>0</v>
      </c>
      <c r="K90" s="31" t="str">
        <f t="shared" si="2"/>
        <v>44501029910001000129</v>
      </c>
      <c r="L90" s="17" t="str">
        <f>C90 &amp; D90 &amp;E90 &amp; F90 &amp; G90</f>
        <v>44501029910001000129</v>
      </c>
    </row>
    <row r="91" spans="1:12" s="18" customFormat="1" ht="45" x14ac:dyDescent="0.2">
      <c r="A91" s="51" t="s">
        <v>130</v>
      </c>
      <c r="B91" s="52" t="s">
        <v>7</v>
      </c>
      <c r="C91" s="53" t="s">
        <v>74</v>
      </c>
      <c r="D91" s="79" t="s">
        <v>132</v>
      </c>
      <c r="E91" s="192" t="s">
        <v>108</v>
      </c>
      <c r="F91" s="193"/>
      <c r="G91" s="80" t="s">
        <v>109</v>
      </c>
      <c r="H91" s="45">
        <v>2796885.96</v>
      </c>
      <c r="I91" s="49">
        <v>2796399.73</v>
      </c>
      <c r="J91" s="50">
        <v>486.23</v>
      </c>
      <c r="K91" s="31" t="str">
        <f t="shared" si="2"/>
        <v>44501040000000000000</v>
      </c>
      <c r="L91" s="25" t="s">
        <v>131</v>
      </c>
    </row>
    <row r="92" spans="1:12" s="18" customFormat="1" x14ac:dyDescent="0.2">
      <c r="A92" s="51" t="s">
        <v>133</v>
      </c>
      <c r="B92" s="52" t="s">
        <v>7</v>
      </c>
      <c r="C92" s="53" t="s">
        <v>74</v>
      </c>
      <c r="D92" s="79" t="s">
        <v>132</v>
      </c>
      <c r="E92" s="192" t="s">
        <v>135</v>
      </c>
      <c r="F92" s="193"/>
      <c r="G92" s="80" t="s">
        <v>109</v>
      </c>
      <c r="H92" s="45">
        <v>2740878.96</v>
      </c>
      <c r="I92" s="49">
        <v>2740392.73</v>
      </c>
      <c r="J92" s="50">
        <v>486.23</v>
      </c>
      <c r="K92" s="31" t="str">
        <f t="shared" si="2"/>
        <v>44501049920001000000</v>
      </c>
      <c r="L92" s="25" t="s">
        <v>134</v>
      </c>
    </row>
    <row r="93" spans="1:12" s="18" customFormat="1" ht="56.25" x14ac:dyDescent="0.2">
      <c r="A93" s="51" t="s">
        <v>119</v>
      </c>
      <c r="B93" s="52" t="s">
        <v>7</v>
      </c>
      <c r="C93" s="53" t="s">
        <v>74</v>
      </c>
      <c r="D93" s="79" t="s">
        <v>132</v>
      </c>
      <c r="E93" s="192" t="s">
        <v>135</v>
      </c>
      <c r="F93" s="193"/>
      <c r="G93" s="80" t="s">
        <v>81</v>
      </c>
      <c r="H93" s="45">
        <v>2487074.98</v>
      </c>
      <c r="I93" s="49">
        <v>2486589.41</v>
      </c>
      <c r="J93" s="50">
        <v>485.57</v>
      </c>
      <c r="K93" s="31" t="str">
        <f t="shared" si="2"/>
        <v>44501049920001000100</v>
      </c>
      <c r="L93" s="25" t="s">
        <v>136</v>
      </c>
    </row>
    <row r="94" spans="1:12" s="18" customFormat="1" ht="22.5" x14ac:dyDescent="0.2">
      <c r="A94" s="51" t="s">
        <v>121</v>
      </c>
      <c r="B94" s="52" t="s">
        <v>7</v>
      </c>
      <c r="C94" s="53" t="s">
        <v>74</v>
      </c>
      <c r="D94" s="79" t="s">
        <v>132</v>
      </c>
      <c r="E94" s="192" t="s">
        <v>135</v>
      </c>
      <c r="F94" s="193"/>
      <c r="G94" s="80" t="s">
        <v>123</v>
      </c>
      <c r="H94" s="45">
        <v>2487074.98</v>
      </c>
      <c r="I94" s="49">
        <v>2486589.41</v>
      </c>
      <c r="J94" s="50">
        <v>485.57</v>
      </c>
      <c r="K94" s="31" t="str">
        <f t="shared" si="2"/>
        <v>44501049920001000120</v>
      </c>
      <c r="L94" s="25" t="s">
        <v>137</v>
      </c>
    </row>
    <row r="95" spans="1:12" s="18" customFormat="1" ht="22.5" x14ac:dyDescent="0.2">
      <c r="A95" s="54" t="s">
        <v>124</v>
      </c>
      <c r="B95" s="55" t="s">
        <v>7</v>
      </c>
      <c r="C95" s="56" t="s">
        <v>74</v>
      </c>
      <c r="D95" s="81" t="s">
        <v>132</v>
      </c>
      <c r="E95" s="194" t="s">
        <v>135</v>
      </c>
      <c r="F95" s="195"/>
      <c r="G95" s="82" t="s">
        <v>125</v>
      </c>
      <c r="H95" s="57">
        <v>1826374.98</v>
      </c>
      <c r="I95" s="58">
        <v>1826357.96</v>
      </c>
      <c r="J95" s="59">
        <f>IF(IF(H95="",0,H95)=0,0,(IF(H95&gt;0,IF(I95&gt;H95,0,H95-I95),IF(I95&gt;H95,H95-I95,0))))</f>
        <v>17.02</v>
      </c>
      <c r="K95" s="31" t="str">
        <f t="shared" si="2"/>
        <v>44501049920001000121</v>
      </c>
      <c r="L95" s="17" t="str">
        <f>C95 &amp; D95 &amp;E95 &amp; F95 &amp; G95</f>
        <v>44501049920001000121</v>
      </c>
    </row>
    <row r="96" spans="1:12" s="18" customFormat="1" ht="33.75" x14ac:dyDescent="0.2">
      <c r="A96" s="54" t="s">
        <v>126</v>
      </c>
      <c r="B96" s="55" t="s">
        <v>7</v>
      </c>
      <c r="C96" s="56" t="s">
        <v>74</v>
      </c>
      <c r="D96" s="81" t="s">
        <v>132</v>
      </c>
      <c r="E96" s="194" t="s">
        <v>135</v>
      </c>
      <c r="F96" s="195"/>
      <c r="G96" s="82" t="s">
        <v>127</v>
      </c>
      <c r="H96" s="57">
        <v>120300</v>
      </c>
      <c r="I96" s="58">
        <v>120300</v>
      </c>
      <c r="J96" s="59">
        <f>IF(IF(H96="",0,H96)=0,0,(IF(H96&gt;0,IF(I96&gt;H96,0,H96-I96),IF(I96&gt;H96,H96-I96,0))))</f>
        <v>0</v>
      </c>
      <c r="K96" s="31" t="str">
        <f t="shared" si="2"/>
        <v>44501049920001000122</v>
      </c>
      <c r="L96" s="17" t="str">
        <f>C96 &amp; D96 &amp;E96 &amp; F96 &amp; G96</f>
        <v>44501049920001000122</v>
      </c>
    </row>
    <row r="97" spans="1:12" s="18" customFormat="1" ht="33.75" x14ac:dyDescent="0.2">
      <c r="A97" s="54" t="s">
        <v>128</v>
      </c>
      <c r="B97" s="55" t="s">
        <v>7</v>
      </c>
      <c r="C97" s="56" t="s">
        <v>74</v>
      </c>
      <c r="D97" s="81" t="s">
        <v>132</v>
      </c>
      <c r="E97" s="194" t="s">
        <v>135</v>
      </c>
      <c r="F97" s="195"/>
      <c r="G97" s="82" t="s">
        <v>129</v>
      </c>
      <c r="H97" s="57">
        <v>540400</v>
      </c>
      <c r="I97" s="58">
        <v>539931.44999999995</v>
      </c>
      <c r="J97" s="59">
        <f>IF(IF(H97="",0,H97)=0,0,(IF(H97&gt;0,IF(I97&gt;H97,0,H97-I97),IF(I97&gt;H97,H97-I97,0))))</f>
        <v>468.55</v>
      </c>
      <c r="K97" s="31" t="str">
        <f t="shared" si="2"/>
        <v>44501049920001000129</v>
      </c>
      <c r="L97" s="17" t="str">
        <f>C97 &amp; D97 &amp;E97 &amp; F97 &amp; G97</f>
        <v>44501049920001000129</v>
      </c>
    </row>
    <row r="98" spans="1:12" s="18" customFormat="1" ht="22.5" x14ac:dyDescent="0.2">
      <c r="A98" s="51" t="s">
        <v>138</v>
      </c>
      <c r="B98" s="52" t="s">
        <v>7</v>
      </c>
      <c r="C98" s="53" t="s">
        <v>74</v>
      </c>
      <c r="D98" s="79" t="s">
        <v>132</v>
      </c>
      <c r="E98" s="192" t="s">
        <v>135</v>
      </c>
      <c r="F98" s="193"/>
      <c r="G98" s="80" t="s">
        <v>7</v>
      </c>
      <c r="H98" s="45">
        <v>238969</v>
      </c>
      <c r="I98" s="49">
        <v>238968.34</v>
      </c>
      <c r="J98" s="50">
        <v>0.66</v>
      </c>
      <c r="K98" s="31" t="str">
        <f t="shared" si="2"/>
        <v>44501049920001000200</v>
      </c>
      <c r="L98" s="25" t="s">
        <v>139</v>
      </c>
    </row>
    <row r="99" spans="1:12" s="18" customFormat="1" ht="22.5" x14ac:dyDescent="0.2">
      <c r="A99" s="51" t="s">
        <v>140</v>
      </c>
      <c r="B99" s="52" t="s">
        <v>7</v>
      </c>
      <c r="C99" s="53" t="s">
        <v>74</v>
      </c>
      <c r="D99" s="79" t="s">
        <v>132</v>
      </c>
      <c r="E99" s="192" t="s">
        <v>135</v>
      </c>
      <c r="F99" s="193"/>
      <c r="G99" s="80" t="s">
        <v>142</v>
      </c>
      <c r="H99" s="45">
        <v>238969</v>
      </c>
      <c r="I99" s="49">
        <v>238968.34</v>
      </c>
      <c r="J99" s="50">
        <v>0.66</v>
      </c>
      <c r="K99" s="31" t="str">
        <f t="shared" si="2"/>
        <v>44501049920001000240</v>
      </c>
      <c r="L99" s="25" t="s">
        <v>141</v>
      </c>
    </row>
    <row r="100" spans="1:12" s="18" customFormat="1" x14ac:dyDescent="0.2">
      <c r="A100" s="54" t="s">
        <v>143</v>
      </c>
      <c r="B100" s="55" t="s">
        <v>7</v>
      </c>
      <c r="C100" s="56" t="s">
        <v>74</v>
      </c>
      <c r="D100" s="81" t="s">
        <v>132</v>
      </c>
      <c r="E100" s="194" t="s">
        <v>135</v>
      </c>
      <c r="F100" s="195"/>
      <c r="G100" s="82" t="s">
        <v>144</v>
      </c>
      <c r="H100" s="57">
        <v>238969</v>
      </c>
      <c r="I100" s="58">
        <v>238968.34</v>
      </c>
      <c r="J100" s="59">
        <f>IF(IF(H100="",0,H100)=0,0,(IF(H100&gt;0,IF(I100&gt;H100,0,H100-I100),IF(I100&gt;H100,H100-I100,0))))</f>
        <v>0.66</v>
      </c>
      <c r="K100" s="31" t="str">
        <f t="shared" si="2"/>
        <v>44501049920001000244</v>
      </c>
      <c r="L100" s="17" t="str">
        <f>C100 &amp; D100 &amp;E100 &amp; F100 &amp; G100</f>
        <v>44501049920001000244</v>
      </c>
    </row>
    <row r="101" spans="1:12" s="18" customFormat="1" x14ac:dyDescent="0.2">
      <c r="A101" s="51" t="s">
        <v>145</v>
      </c>
      <c r="B101" s="52" t="s">
        <v>7</v>
      </c>
      <c r="C101" s="53" t="s">
        <v>74</v>
      </c>
      <c r="D101" s="79" t="s">
        <v>132</v>
      </c>
      <c r="E101" s="192" t="s">
        <v>135</v>
      </c>
      <c r="F101" s="193"/>
      <c r="G101" s="80" t="s">
        <v>147</v>
      </c>
      <c r="H101" s="45">
        <v>14834.98</v>
      </c>
      <c r="I101" s="49">
        <v>14834.98</v>
      </c>
      <c r="J101" s="50">
        <v>0</v>
      </c>
      <c r="K101" s="31" t="str">
        <f t="shared" si="2"/>
        <v>44501049920001000800</v>
      </c>
      <c r="L101" s="25" t="s">
        <v>146</v>
      </c>
    </row>
    <row r="102" spans="1:12" s="18" customFormat="1" x14ac:dyDescent="0.2">
      <c r="A102" s="51" t="s">
        <v>148</v>
      </c>
      <c r="B102" s="52" t="s">
        <v>7</v>
      </c>
      <c r="C102" s="53" t="s">
        <v>74</v>
      </c>
      <c r="D102" s="79" t="s">
        <v>132</v>
      </c>
      <c r="E102" s="192" t="s">
        <v>135</v>
      </c>
      <c r="F102" s="193"/>
      <c r="G102" s="80" t="s">
        <v>150</v>
      </c>
      <c r="H102" s="45">
        <v>14834.98</v>
      </c>
      <c r="I102" s="49">
        <v>14834.98</v>
      </c>
      <c r="J102" s="50">
        <v>0</v>
      </c>
      <c r="K102" s="31" t="str">
        <f t="shared" si="2"/>
        <v>44501049920001000850</v>
      </c>
      <c r="L102" s="25" t="s">
        <v>149</v>
      </c>
    </row>
    <row r="103" spans="1:12" s="18" customFormat="1" ht="22.5" x14ac:dyDescent="0.2">
      <c r="A103" s="54" t="s">
        <v>151</v>
      </c>
      <c r="B103" s="55" t="s">
        <v>7</v>
      </c>
      <c r="C103" s="56" t="s">
        <v>74</v>
      </c>
      <c r="D103" s="81" t="s">
        <v>132</v>
      </c>
      <c r="E103" s="194" t="s">
        <v>135</v>
      </c>
      <c r="F103" s="195"/>
      <c r="G103" s="82" t="s">
        <v>152</v>
      </c>
      <c r="H103" s="57">
        <v>5320</v>
      </c>
      <c r="I103" s="58">
        <v>5320</v>
      </c>
      <c r="J103" s="59">
        <f>IF(IF(H103="",0,H103)=0,0,(IF(H103&gt;0,IF(I103&gt;H103,0,H103-I103),IF(I103&gt;H103,H103-I103,0))))</f>
        <v>0</v>
      </c>
      <c r="K103" s="31" t="str">
        <f t="shared" si="2"/>
        <v>44501049920001000851</v>
      </c>
      <c r="L103" s="17" t="str">
        <f>C103 &amp; D103 &amp;E103 &amp; F103 &amp; G103</f>
        <v>44501049920001000851</v>
      </c>
    </row>
    <row r="104" spans="1:12" s="18" customFormat="1" x14ac:dyDescent="0.2">
      <c r="A104" s="54" t="s">
        <v>153</v>
      </c>
      <c r="B104" s="55" t="s">
        <v>7</v>
      </c>
      <c r="C104" s="56" t="s">
        <v>74</v>
      </c>
      <c r="D104" s="81" t="s">
        <v>132</v>
      </c>
      <c r="E104" s="194" t="s">
        <v>135</v>
      </c>
      <c r="F104" s="195"/>
      <c r="G104" s="82" t="s">
        <v>154</v>
      </c>
      <c r="H104" s="57">
        <v>9514.98</v>
      </c>
      <c r="I104" s="58">
        <v>9514.98</v>
      </c>
      <c r="J104" s="59">
        <f>IF(IF(H104="",0,H104)=0,0,(IF(H104&gt;0,IF(I104&gt;H104,0,H104-I104),IF(I104&gt;H104,H104-I104,0))))</f>
        <v>0</v>
      </c>
      <c r="K104" s="31" t="str">
        <f t="shared" si="2"/>
        <v>44501049920001000853</v>
      </c>
      <c r="L104" s="17" t="str">
        <f>C104 &amp; D104 &amp;E104 &amp; F104 &amp; G104</f>
        <v>44501049920001000853</v>
      </c>
    </row>
    <row r="105" spans="1:12" s="18" customFormat="1" x14ac:dyDescent="0.2">
      <c r="A105" s="51" t="s">
        <v>155</v>
      </c>
      <c r="B105" s="52" t="s">
        <v>7</v>
      </c>
      <c r="C105" s="53" t="s">
        <v>74</v>
      </c>
      <c r="D105" s="79" t="s">
        <v>132</v>
      </c>
      <c r="E105" s="192" t="s">
        <v>157</v>
      </c>
      <c r="F105" s="193"/>
      <c r="G105" s="80" t="s">
        <v>109</v>
      </c>
      <c r="H105" s="45">
        <v>56007</v>
      </c>
      <c r="I105" s="49">
        <v>56007</v>
      </c>
      <c r="J105" s="50">
        <v>0</v>
      </c>
      <c r="K105" s="31" t="str">
        <f t="shared" si="2"/>
        <v>44501049920020280000</v>
      </c>
      <c r="L105" s="25" t="s">
        <v>156</v>
      </c>
    </row>
    <row r="106" spans="1:12" s="18" customFormat="1" x14ac:dyDescent="0.2">
      <c r="A106" s="51" t="s">
        <v>158</v>
      </c>
      <c r="B106" s="52" t="s">
        <v>7</v>
      </c>
      <c r="C106" s="53" t="s">
        <v>74</v>
      </c>
      <c r="D106" s="79" t="s">
        <v>132</v>
      </c>
      <c r="E106" s="192" t="s">
        <v>157</v>
      </c>
      <c r="F106" s="193"/>
      <c r="G106" s="80" t="s">
        <v>8</v>
      </c>
      <c r="H106" s="45">
        <v>56007</v>
      </c>
      <c r="I106" s="49">
        <v>56007</v>
      </c>
      <c r="J106" s="50">
        <v>0</v>
      </c>
      <c r="K106" s="31" t="str">
        <f t="shared" si="2"/>
        <v>44501049920020280500</v>
      </c>
      <c r="L106" s="25" t="s">
        <v>159</v>
      </c>
    </row>
    <row r="107" spans="1:12" s="18" customFormat="1" x14ac:dyDescent="0.2">
      <c r="A107" s="54" t="s">
        <v>155</v>
      </c>
      <c r="B107" s="55" t="s">
        <v>7</v>
      </c>
      <c r="C107" s="56" t="s">
        <v>74</v>
      </c>
      <c r="D107" s="81" t="s">
        <v>132</v>
      </c>
      <c r="E107" s="194" t="s">
        <v>157</v>
      </c>
      <c r="F107" s="195"/>
      <c r="G107" s="82" t="s">
        <v>160</v>
      </c>
      <c r="H107" s="57">
        <v>56007</v>
      </c>
      <c r="I107" s="58">
        <v>56007</v>
      </c>
      <c r="J107" s="59">
        <f>IF(IF(H107="",0,H107)=0,0,(IF(H107&gt;0,IF(I107&gt;H107,0,H107-I107),IF(I107&gt;H107,H107-I107,0))))</f>
        <v>0</v>
      </c>
      <c r="K107" s="31" t="str">
        <f t="shared" si="2"/>
        <v>44501049920020280540</v>
      </c>
      <c r="L107" s="17" t="str">
        <f>C107 &amp; D107 &amp;E107 &amp; F107 &amp; G107</f>
        <v>44501049920020280540</v>
      </c>
    </row>
    <row r="108" spans="1:12" s="18" customFormat="1" x14ac:dyDescent="0.2">
      <c r="A108" s="51" t="s">
        <v>161</v>
      </c>
      <c r="B108" s="52" t="s">
        <v>7</v>
      </c>
      <c r="C108" s="53" t="s">
        <v>74</v>
      </c>
      <c r="D108" s="79" t="s">
        <v>163</v>
      </c>
      <c r="E108" s="192" t="s">
        <v>108</v>
      </c>
      <c r="F108" s="193"/>
      <c r="G108" s="80" t="s">
        <v>109</v>
      </c>
      <c r="H108" s="45">
        <v>1000</v>
      </c>
      <c r="I108" s="49"/>
      <c r="J108" s="50">
        <v>1000</v>
      </c>
      <c r="K108" s="31" t="str">
        <f t="shared" si="2"/>
        <v>44501110000000000000</v>
      </c>
      <c r="L108" s="25" t="s">
        <v>162</v>
      </c>
    </row>
    <row r="109" spans="1:12" s="18" customFormat="1" x14ac:dyDescent="0.2">
      <c r="A109" s="51" t="s">
        <v>145</v>
      </c>
      <c r="B109" s="52" t="s">
        <v>7</v>
      </c>
      <c r="C109" s="53" t="s">
        <v>74</v>
      </c>
      <c r="D109" s="79" t="s">
        <v>163</v>
      </c>
      <c r="E109" s="192" t="s">
        <v>165</v>
      </c>
      <c r="F109" s="193"/>
      <c r="G109" s="80" t="s">
        <v>109</v>
      </c>
      <c r="H109" s="45">
        <v>1000</v>
      </c>
      <c r="I109" s="49"/>
      <c r="J109" s="50">
        <v>1000</v>
      </c>
      <c r="K109" s="31" t="str">
        <f t="shared" si="2"/>
        <v>44501119990023780000</v>
      </c>
      <c r="L109" s="25" t="s">
        <v>164</v>
      </c>
    </row>
    <row r="110" spans="1:12" s="18" customFormat="1" x14ac:dyDescent="0.2">
      <c r="A110" s="51" t="s">
        <v>145</v>
      </c>
      <c r="B110" s="52" t="s">
        <v>7</v>
      </c>
      <c r="C110" s="53" t="s">
        <v>74</v>
      </c>
      <c r="D110" s="79" t="s">
        <v>163</v>
      </c>
      <c r="E110" s="192" t="s">
        <v>165</v>
      </c>
      <c r="F110" s="193"/>
      <c r="G110" s="80" t="s">
        <v>147</v>
      </c>
      <c r="H110" s="45">
        <v>1000</v>
      </c>
      <c r="I110" s="49"/>
      <c r="J110" s="50">
        <v>1000</v>
      </c>
      <c r="K110" s="31" t="str">
        <f t="shared" si="2"/>
        <v>44501119990023780800</v>
      </c>
      <c r="L110" s="25" t="s">
        <v>166</v>
      </c>
    </row>
    <row r="111" spans="1:12" s="18" customFormat="1" x14ac:dyDescent="0.2">
      <c r="A111" s="54" t="s">
        <v>167</v>
      </c>
      <c r="B111" s="55" t="s">
        <v>7</v>
      </c>
      <c r="C111" s="56" t="s">
        <v>74</v>
      </c>
      <c r="D111" s="81" t="s">
        <v>163</v>
      </c>
      <c r="E111" s="194" t="s">
        <v>165</v>
      </c>
      <c r="F111" s="195"/>
      <c r="G111" s="82" t="s">
        <v>168</v>
      </c>
      <c r="H111" s="57">
        <v>1000</v>
      </c>
      <c r="I111" s="58"/>
      <c r="J111" s="59">
        <f>IF(IF(H111="",0,H111)=0,0,(IF(H111&gt;0,IF(I111&gt;H111,0,H111-I111),IF(I111&gt;H111,H111-I111,0))))</f>
        <v>1000</v>
      </c>
      <c r="K111" s="31" t="str">
        <f t="shared" si="2"/>
        <v>44501119990023780870</v>
      </c>
      <c r="L111" s="17" t="str">
        <f>C111 &amp; D111 &amp;E111 &amp; F111 &amp; G111</f>
        <v>44501119990023780870</v>
      </c>
    </row>
    <row r="112" spans="1:12" s="18" customFormat="1" x14ac:dyDescent="0.2">
      <c r="A112" s="51" t="s">
        <v>169</v>
      </c>
      <c r="B112" s="52" t="s">
        <v>7</v>
      </c>
      <c r="C112" s="53" t="s">
        <v>74</v>
      </c>
      <c r="D112" s="79" t="s">
        <v>171</v>
      </c>
      <c r="E112" s="192" t="s">
        <v>108</v>
      </c>
      <c r="F112" s="193"/>
      <c r="G112" s="80" t="s">
        <v>109</v>
      </c>
      <c r="H112" s="45">
        <v>691770.26</v>
      </c>
      <c r="I112" s="49">
        <v>691770.26</v>
      </c>
      <c r="J112" s="50">
        <v>0</v>
      </c>
      <c r="K112" s="31" t="str">
        <f t="shared" si="2"/>
        <v>44501130000000000000</v>
      </c>
      <c r="L112" s="25" t="s">
        <v>170</v>
      </c>
    </row>
    <row r="113" spans="1:12" s="18" customFormat="1" ht="33.75" x14ac:dyDescent="0.2">
      <c r="A113" s="51" t="s">
        <v>172</v>
      </c>
      <c r="B113" s="52" t="s">
        <v>7</v>
      </c>
      <c r="C113" s="53" t="s">
        <v>74</v>
      </c>
      <c r="D113" s="79" t="s">
        <v>171</v>
      </c>
      <c r="E113" s="192" t="s">
        <v>174</v>
      </c>
      <c r="F113" s="193"/>
      <c r="G113" s="80" t="s">
        <v>109</v>
      </c>
      <c r="H113" s="45">
        <v>330643.34999999998</v>
      </c>
      <c r="I113" s="49">
        <v>330643.34999999998</v>
      </c>
      <c r="J113" s="50">
        <v>0</v>
      </c>
      <c r="K113" s="31" t="str">
        <f t="shared" si="2"/>
        <v>44501130140100150000</v>
      </c>
      <c r="L113" s="25" t="s">
        <v>173</v>
      </c>
    </row>
    <row r="114" spans="1:12" s="18" customFormat="1" ht="22.5" x14ac:dyDescent="0.2">
      <c r="A114" s="51" t="s">
        <v>138</v>
      </c>
      <c r="B114" s="52" t="s">
        <v>7</v>
      </c>
      <c r="C114" s="53" t="s">
        <v>74</v>
      </c>
      <c r="D114" s="79" t="s">
        <v>171</v>
      </c>
      <c r="E114" s="192" t="s">
        <v>174</v>
      </c>
      <c r="F114" s="193"/>
      <c r="G114" s="80" t="s">
        <v>7</v>
      </c>
      <c r="H114" s="45">
        <v>330643.34999999998</v>
      </c>
      <c r="I114" s="49">
        <v>330643.34999999998</v>
      </c>
      <c r="J114" s="50">
        <v>0</v>
      </c>
      <c r="K114" s="31" t="str">
        <f t="shared" ref="K114:K145" si="3">C114 &amp; D114 &amp;E114 &amp; F114 &amp; G114</f>
        <v>44501130140100150200</v>
      </c>
      <c r="L114" s="25" t="s">
        <v>175</v>
      </c>
    </row>
    <row r="115" spans="1:12" s="18" customFormat="1" ht="22.5" x14ac:dyDescent="0.2">
      <c r="A115" s="51" t="s">
        <v>140</v>
      </c>
      <c r="B115" s="52" t="s">
        <v>7</v>
      </c>
      <c r="C115" s="53" t="s">
        <v>74</v>
      </c>
      <c r="D115" s="79" t="s">
        <v>171</v>
      </c>
      <c r="E115" s="192" t="s">
        <v>174</v>
      </c>
      <c r="F115" s="193"/>
      <c r="G115" s="80" t="s">
        <v>142</v>
      </c>
      <c r="H115" s="45">
        <v>330643.34999999998</v>
      </c>
      <c r="I115" s="49">
        <v>330643.34999999998</v>
      </c>
      <c r="J115" s="50">
        <v>0</v>
      </c>
      <c r="K115" s="31" t="str">
        <f t="shared" si="3"/>
        <v>44501130140100150240</v>
      </c>
      <c r="L115" s="25" t="s">
        <v>176</v>
      </c>
    </row>
    <row r="116" spans="1:12" s="18" customFormat="1" x14ac:dyDescent="0.2">
      <c r="A116" s="54" t="s">
        <v>143</v>
      </c>
      <c r="B116" s="55" t="s">
        <v>7</v>
      </c>
      <c r="C116" s="56" t="s">
        <v>74</v>
      </c>
      <c r="D116" s="81" t="s">
        <v>171</v>
      </c>
      <c r="E116" s="194" t="s">
        <v>174</v>
      </c>
      <c r="F116" s="195"/>
      <c r="G116" s="82" t="s">
        <v>144</v>
      </c>
      <c r="H116" s="57">
        <v>54801</v>
      </c>
      <c r="I116" s="58">
        <v>54801</v>
      </c>
      <c r="J116" s="59">
        <f>IF(IF(H116="",0,H116)=0,0,(IF(H116&gt;0,IF(I116&gt;H116,0,H116-I116),IF(I116&gt;H116,H116-I116,0))))</f>
        <v>0</v>
      </c>
      <c r="K116" s="31" t="str">
        <f t="shared" si="3"/>
        <v>44501130140100150244</v>
      </c>
      <c r="L116" s="17" t="str">
        <f>C116 &amp; D116 &amp;E116 &amp; F116 &amp; G116</f>
        <v>44501130140100150244</v>
      </c>
    </row>
    <row r="117" spans="1:12" s="18" customFormat="1" x14ac:dyDescent="0.2">
      <c r="A117" s="54" t="s">
        <v>177</v>
      </c>
      <c r="B117" s="55" t="s">
        <v>7</v>
      </c>
      <c r="C117" s="56" t="s">
        <v>74</v>
      </c>
      <c r="D117" s="81" t="s">
        <v>171</v>
      </c>
      <c r="E117" s="194" t="s">
        <v>174</v>
      </c>
      <c r="F117" s="195"/>
      <c r="G117" s="82" t="s">
        <v>178</v>
      </c>
      <c r="H117" s="57">
        <v>275842.34999999998</v>
      </c>
      <c r="I117" s="58">
        <v>275842.34999999998</v>
      </c>
      <c r="J117" s="59">
        <f>IF(IF(H117="",0,H117)=0,0,(IF(H117&gt;0,IF(I117&gt;H117,0,H117-I117),IF(I117&gt;H117,H117-I117,0))))</f>
        <v>0</v>
      </c>
      <c r="K117" s="31" t="str">
        <f t="shared" si="3"/>
        <v>44501130140100150247</v>
      </c>
      <c r="L117" s="17" t="str">
        <f>C117 &amp; D117 &amp;E117 &amp; F117 &amp; G117</f>
        <v>44501130140100150247</v>
      </c>
    </row>
    <row r="118" spans="1:12" s="18" customFormat="1" ht="45" x14ac:dyDescent="0.2">
      <c r="A118" s="51" t="s">
        <v>179</v>
      </c>
      <c r="B118" s="52" t="s">
        <v>7</v>
      </c>
      <c r="C118" s="53" t="s">
        <v>74</v>
      </c>
      <c r="D118" s="79" t="s">
        <v>171</v>
      </c>
      <c r="E118" s="192" t="s">
        <v>181</v>
      </c>
      <c r="F118" s="193"/>
      <c r="G118" s="80" t="s">
        <v>109</v>
      </c>
      <c r="H118" s="45">
        <v>34884.910000000003</v>
      </c>
      <c r="I118" s="49">
        <v>34884.910000000003</v>
      </c>
      <c r="J118" s="50">
        <v>0</v>
      </c>
      <c r="K118" s="31" t="str">
        <f t="shared" si="3"/>
        <v>44501130200100210000</v>
      </c>
      <c r="L118" s="25" t="s">
        <v>180</v>
      </c>
    </row>
    <row r="119" spans="1:12" s="18" customFormat="1" ht="22.5" x14ac:dyDescent="0.2">
      <c r="A119" s="51" t="s">
        <v>138</v>
      </c>
      <c r="B119" s="52" t="s">
        <v>7</v>
      </c>
      <c r="C119" s="53" t="s">
        <v>74</v>
      </c>
      <c r="D119" s="79" t="s">
        <v>171</v>
      </c>
      <c r="E119" s="192" t="s">
        <v>181</v>
      </c>
      <c r="F119" s="193"/>
      <c r="G119" s="80" t="s">
        <v>7</v>
      </c>
      <c r="H119" s="45">
        <v>34884.910000000003</v>
      </c>
      <c r="I119" s="49">
        <v>34884.910000000003</v>
      </c>
      <c r="J119" s="50">
        <v>0</v>
      </c>
      <c r="K119" s="31" t="str">
        <f t="shared" si="3"/>
        <v>44501130200100210200</v>
      </c>
      <c r="L119" s="25" t="s">
        <v>182</v>
      </c>
    </row>
    <row r="120" spans="1:12" s="18" customFormat="1" ht="22.5" x14ac:dyDescent="0.2">
      <c r="A120" s="51" t="s">
        <v>140</v>
      </c>
      <c r="B120" s="52" t="s">
        <v>7</v>
      </c>
      <c r="C120" s="53" t="s">
        <v>74</v>
      </c>
      <c r="D120" s="79" t="s">
        <v>171</v>
      </c>
      <c r="E120" s="192" t="s">
        <v>181</v>
      </c>
      <c r="F120" s="193"/>
      <c r="G120" s="80" t="s">
        <v>142</v>
      </c>
      <c r="H120" s="45">
        <v>34884.910000000003</v>
      </c>
      <c r="I120" s="49">
        <v>34884.910000000003</v>
      </c>
      <c r="J120" s="50">
        <v>0</v>
      </c>
      <c r="K120" s="31" t="str">
        <f t="shared" si="3"/>
        <v>44501130200100210240</v>
      </c>
      <c r="L120" s="25" t="s">
        <v>183</v>
      </c>
    </row>
    <row r="121" spans="1:12" s="18" customFormat="1" ht="22.5" x14ac:dyDescent="0.2">
      <c r="A121" s="54" t="s">
        <v>184</v>
      </c>
      <c r="B121" s="55" t="s">
        <v>7</v>
      </c>
      <c r="C121" s="56" t="s">
        <v>74</v>
      </c>
      <c r="D121" s="81" t="s">
        <v>171</v>
      </c>
      <c r="E121" s="194" t="s">
        <v>181</v>
      </c>
      <c r="F121" s="195"/>
      <c r="G121" s="82" t="s">
        <v>185</v>
      </c>
      <c r="H121" s="57">
        <v>34884.910000000003</v>
      </c>
      <c r="I121" s="58">
        <v>34884.910000000003</v>
      </c>
      <c r="J121" s="59">
        <f>IF(IF(H121="",0,H121)=0,0,(IF(H121&gt;0,IF(I121&gt;H121,0,H121-I121),IF(I121&gt;H121,H121-I121,0))))</f>
        <v>0</v>
      </c>
      <c r="K121" s="31" t="str">
        <f t="shared" si="3"/>
        <v>44501130200100210242</v>
      </c>
      <c r="L121" s="17" t="str">
        <f>C121 &amp; D121 &amp;E121 &amp; F121 &amp; G121</f>
        <v>44501130200100210242</v>
      </c>
    </row>
    <row r="122" spans="1:12" s="18" customFormat="1" ht="67.5" x14ac:dyDescent="0.2">
      <c r="A122" s="51" t="s">
        <v>186</v>
      </c>
      <c r="B122" s="52" t="s">
        <v>7</v>
      </c>
      <c r="C122" s="53" t="s">
        <v>74</v>
      </c>
      <c r="D122" s="79" t="s">
        <v>171</v>
      </c>
      <c r="E122" s="192" t="s">
        <v>188</v>
      </c>
      <c r="F122" s="193"/>
      <c r="G122" s="80" t="s">
        <v>109</v>
      </c>
      <c r="H122" s="45">
        <v>205770</v>
      </c>
      <c r="I122" s="49">
        <v>205770</v>
      </c>
      <c r="J122" s="50">
        <v>0</v>
      </c>
      <c r="K122" s="31" t="str">
        <f t="shared" si="3"/>
        <v>44501130200200220000</v>
      </c>
      <c r="L122" s="25" t="s">
        <v>187</v>
      </c>
    </row>
    <row r="123" spans="1:12" s="18" customFormat="1" ht="22.5" x14ac:dyDescent="0.2">
      <c r="A123" s="51" t="s">
        <v>138</v>
      </c>
      <c r="B123" s="52" t="s">
        <v>7</v>
      </c>
      <c r="C123" s="53" t="s">
        <v>74</v>
      </c>
      <c r="D123" s="79" t="s">
        <v>171</v>
      </c>
      <c r="E123" s="192" t="s">
        <v>188</v>
      </c>
      <c r="F123" s="193"/>
      <c r="G123" s="80" t="s">
        <v>7</v>
      </c>
      <c r="H123" s="45">
        <v>205770</v>
      </c>
      <c r="I123" s="49">
        <v>205770</v>
      </c>
      <c r="J123" s="50">
        <v>0</v>
      </c>
      <c r="K123" s="31" t="str">
        <f t="shared" si="3"/>
        <v>44501130200200220200</v>
      </c>
      <c r="L123" s="25" t="s">
        <v>189</v>
      </c>
    </row>
    <row r="124" spans="1:12" s="18" customFormat="1" ht="22.5" x14ac:dyDescent="0.2">
      <c r="A124" s="51" t="s">
        <v>140</v>
      </c>
      <c r="B124" s="52" t="s">
        <v>7</v>
      </c>
      <c r="C124" s="53" t="s">
        <v>74</v>
      </c>
      <c r="D124" s="79" t="s">
        <v>171</v>
      </c>
      <c r="E124" s="192" t="s">
        <v>188</v>
      </c>
      <c r="F124" s="193"/>
      <c r="G124" s="80" t="s">
        <v>142</v>
      </c>
      <c r="H124" s="45">
        <v>205770</v>
      </c>
      <c r="I124" s="49">
        <v>205770</v>
      </c>
      <c r="J124" s="50">
        <v>0</v>
      </c>
      <c r="K124" s="31" t="str">
        <f t="shared" si="3"/>
        <v>44501130200200220240</v>
      </c>
      <c r="L124" s="25" t="s">
        <v>190</v>
      </c>
    </row>
    <row r="125" spans="1:12" s="18" customFormat="1" ht="22.5" x14ac:dyDescent="0.2">
      <c r="A125" s="54" t="s">
        <v>184</v>
      </c>
      <c r="B125" s="55" t="s">
        <v>7</v>
      </c>
      <c r="C125" s="56" t="s">
        <v>74</v>
      </c>
      <c r="D125" s="81" t="s">
        <v>171</v>
      </c>
      <c r="E125" s="194" t="s">
        <v>188</v>
      </c>
      <c r="F125" s="195"/>
      <c r="G125" s="82" t="s">
        <v>185</v>
      </c>
      <c r="H125" s="57">
        <v>205770</v>
      </c>
      <c r="I125" s="58">
        <v>205770</v>
      </c>
      <c r="J125" s="59">
        <f>IF(IF(H125="",0,H125)=0,0,(IF(H125&gt;0,IF(I125&gt;H125,0,H125-I125),IF(I125&gt;H125,H125-I125,0))))</f>
        <v>0</v>
      </c>
      <c r="K125" s="31" t="str">
        <f t="shared" si="3"/>
        <v>44501130200200220242</v>
      </c>
      <c r="L125" s="17" t="str">
        <f>C125 &amp; D125 &amp;E125 &amp; F125 &amp; G125</f>
        <v>44501130200200220242</v>
      </c>
    </row>
    <row r="126" spans="1:12" s="18" customFormat="1" ht="67.5" x14ac:dyDescent="0.2">
      <c r="A126" s="51" t="s">
        <v>191</v>
      </c>
      <c r="B126" s="52" t="s">
        <v>7</v>
      </c>
      <c r="C126" s="53" t="s">
        <v>74</v>
      </c>
      <c r="D126" s="79" t="s">
        <v>171</v>
      </c>
      <c r="E126" s="192" t="s">
        <v>193</v>
      </c>
      <c r="F126" s="193"/>
      <c r="G126" s="80" t="s">
        <v>109</v>
      </c>
      <c r="H126" s="45">
        <v>7500</v>
      </c>
      <c r="I126" s="49">
        <v>7500</v>
      </c>
      <c r="J126" s="50">
        <v>0</v>
      </c>
      <c r="K126" s="31" t="str">
        <f t="shared" si="3"/>
        <v>44501130200300230000</v>
      </c>
      <c r="L126" s="25" t="s">
        <v>192</v>
      </c>
    </row>
    <row r="127" spans="1:12" s="18" customFormat="1" ht="22.5" x14ac:dyDescent="0.2">
      <c r="A127" s="51" t="s">
        <v>138</v>
      </c>
      <c r="B127" s="52" t="s">
        <v>7</v>
      </c>
      <c r="C127" s="53" t="s">
        <v>74</v>
      </c>
      <c r="D127" s="79" t="s">
        <v>171</v>
      </c>
      <c r="E127" s="192" t="s">
        <v>193</v>
      </c>
      <c r="F127" s="193"/>
      <c r="G127" s="80" t="s">
        <v>7</v>
      </c>
      <c r="H127" s="45">
        <v>7500</v>
      </c>
      <c r="I127" s="49">
        <v>7500</v>
      </c>
      <c r="J127" s="50">
        <v>0</v>
      </c>
      <c r="K127" s="31" t="str">
        <f t="shared" si="3"/>
        <v>44501130200300230200</v>
      </c>
      <c r="L127" s="25" t="s">
        <v>194</v>
      </c>
    </row>
    <row r="128" spans="1:12" s="18" customFormat="1" ht="22.5" x14ac:dyDescent="0.2">
      <c r="A128" s="51" t="s">
        <v>140</v>
      </c>
      <c r="B128" s="52" t="s">
        <v>7</v>
      </c>
      <c r="C128" s="53" t="s">
        <v>74</v>
      </c>
      <c r="D128" s="79" t="s">
        <v>171</v>
      </c>
      <c r="E128" s="192" t="s">
        <v>193</v>
      </c>
      <c r="F128" s="193"/>
      <c r="G128" s="80" t="s">
        <v>142</v>
      </c>
      <c r="H128" s="45">
        <v>7500</v>
      </c>
      <c r="I128" s="49">
        <v>7500</v>
      </c>
      <c r="J128" s="50">
        <v>0</v>
      </c>
      <c r="K128" s="31" t="str">
        <f t="shared" si="3"/>
        <v>44501130200300230240</v>
      </c>
      <c r="L128" s="25" t="s">
        <v>195</v>
      </c>
    </row>
    <row r="129" spans="1:12" s="18" customFormat="1" ht="22.5" x14ac:dyDescent="0.2">
      <c r="A129" s="54" t="s">
        <v>184</v>
      </c>
      <c r="B129" s="55" t="s">
        <v>7</v>
      </c>
      <c r="C129" s="56" t="s">
        <v>74</v>
      </c>
      <c r="D129" s="81" t="s">
        <v>171</v>
      </c>
      <c r="E129" s="194" t="s">
        <v>193</v>
      </c>
      <c r="F129" s="195"/>
      <c r="G129" s="82" t="s">
        <v>185</v>
      </c>
      <c r="H129" s="57">
        <v>7500</v>
      </c>
      <c r="I129" s="58">
        <v>7500</v>
      </c>
      <c r="J129" s="59">
        <f>IF(IF(H129="",0,H129)=0,0,(IF(H129&gt;0,IF(I129&gt;H129,0,H129-I129),IF(I129&gt;H129,H129-I129,0))))</f>
        <v>0</v>
      </c>
      <c r="K129" s="31" t="str">
        <f t="shared" si="3"/>
        <v>44501130200300230242</v>
      </c>
      <c r="L129" s="17" t="str">
        <f>C129 &amp; D129 &amp;E129 &amp; F129 &amp; G129</f>
        <v>44501130200300230242</v>
      </c>
    </row>
    <row r="130" spans="1:12" s="18" customFormat="1" ht="33.75" x14ac:dyDescent="0.2">
      <c r="A130" s="51" t="s">
        <v>196</v>
      </c>
      <c r="B130" s="52" t="s">
        <v>7</v>
      </c>
      <c r="C130" s="53" t="s">
        <v>74</v>
      </c>
      <c r="D130" s="79" t="s">
        <v>171</v>
      </c>
      <c r="E130" s="192" t="s">
        <v>198</v>
      </c>
      <c r="F130" s="193"/>
      <c r="G130" s="80" t="s">
        <v>109</v>
      </c>
      <c r="H130" s="45">
        <v>10972</v>
      </c>
      <c r="I130" s="49">
        <v>10972</v>
      </c>
      <c r="J130" s="50">
        <v>0</v>
      </c>
      <c r="K130" s="31" t="str">
        <f t="shared" si="3"/>
        <v>44501130300300340000</v>
      </c>
      <c r="L130" s="25" t="s">
        <v>197</v>
      </c>
    </row>
    <row r="131" spans="1:12" s="18" customFormat="1" ht="22.5" x14ac:dyDescent="0.2">
      <c r="A131" s="51" t="s">
        <v>138</v>
      </c>
      <c r="B131" s="52" t="s">
        <v>7</v>
      </c>
      <c r="C131" s="53" t="s">
        <v>74</v>
      </c>
      <c r="D131" s="79" t="s">
        <v>171</v>
      </c>
      <c r="E131" s="192" t="s">
        <v>198</v>
      </c>
      <c r="F131" s="193"/>
      <c r="G131" s="80" t="s">
        <v>7</v>
      </c>
      <c r="H131" s="45">
        <v>10972</v>
      </c>
      <c r="I131" s="49">
        <v>10972</v>
      </c>
      <c r="J131" s="50">
        <v>0</v>
      </c>
      <c r="K131" s="31" t="str">
        <f t="shared" si="3"/>
        <v>44501130300300340200</v>
      </c>
      <c r="L131" s="25" t="s">
        <v>199</v>
      </c>
    </row>
    <row r="132" spans="1:12" s="18" customFormat="1" ht="22.5" x14ac:dyDescent="0.2">
      <c r="A132" s="51" t="s">
        <v>140</v>
      </c>
      <c r="B132" s="52" t="s">
        <v>7</v>
      </c>
      <c r="C132" s="53" t="s">
        <v>74</v>
      </c>
      <c r="D132" s="79" t="s">
        <v>171</v>
      </c>
      <c r="E132" s="192" t="s">
        <v>198</v>
      </c>
      <c r="F132" s="193"/>
      <c r="G132" s="80" t="s">
        <v>142</v>
      </c>
      <c r="H132" s="45">
        <v>10972</v>
      </c>
      <c r="I132" s="49">
        <v>10972</v>
      </c>
      <c r="J132" s="50">
        <v>0</v>
      </c>
      <c r="K132" s="31" t="str">
        <f t="shared" si="3"/>
        <v>44501130300300340240</v>
      </c>
      <c r="L132" s="25" t="s">
        <v>200</v>
      </c>
    </row>
    <row r="133" spans="1:12" s="18" customFormat="1" x14ac:dyDescent="0.2">
      <c r="A133" s="54" t="s">
        <v>143</v>
      </c>
      <c r="B133" s="55" t="s">
        <v>7</v>
      </c>
      <c r="C133" s="56" t="s">
        <v>74</v>
      </c>
      <c r="D133" s="81" t="s">
        <v>171</v>
      </c>
      <c r="E133" s="194" t="s">
        <v>198</v>
      </c>
      <c r="F133" s="195"/>
      <c r="G133" s="82" t="s">
        <v>144</v>
      </c>
      <c r="H133" s="57">
        <v>10972</v>
      </c>
      <c r="I133" s="58">
        <v>10972</v>
      </c>
      <c r="J133" s="59">
        <f>IF(IF(H133="",0,H133)=0,0,(IF(H133&gt;0,IF(I133&gt;H133,0,H133-I133),IF(I133&gt;H133,H133-I133,0))))</f>
        <v>0</v>
      </c>
      <c r="K133" s="31" t="str">
        <f t="shared" si="3"/>
        <v>44501130300300340244</v>
      </c>
      <c r="L133" s="17" t="str">
        <f>C133 &amp; D133 &amp;E133 &amp; F133 &amp; G133</f>
        <v>44501130300300340244</v>
      </c>
    </row>
    <row r="134" spans="1:12" s="18" customFormat="1" ht="56.25" x14ac:dyDescent="0.2">
      <c r="A134" s="51" t="s">
        <v>201</v>
      </c>
      <c r="B134" s="52" t="s">
        <v>7</v>
      </c>
      <c r="C134" s="53" t="s">
        <v>74</v>
      </c>
      <c r="D134" s="79" t="s">
        <v>171</v>
      </c>
      <c r="E134" s="192" t="s">
        <v>203</v>
      </c>
      <c r="F134" s="193"/>
      <c r="G134" s="80" t="s">
        <v>109</v>
      </c>
      <c r="H134" s="45">
        <v>101500</v>
      </c>
      <c r="I134" s="49">
        <v>101500</v>
      </c>
      <c r="J134" s="50">
        <v>0</v>
      </c>
      <c r="K134" s="31" t="str">
        <f t="shared" si="3"/>
        <v>44501139900070280000</v>
      </c>
      <c r="L134" s="25" t="s">
        <v>202</v>
      </c>
    </row>
    <row r="135" spans="1:12" s="18" customFormat="1" ht="56.25" x14ac:dyDescent="0.2">
      <c r="A135" s="51" t="s">
        <v>119</v>
      </c>
      <c r="B135" s="52" t="s">
        <v>7</v>
      </c>
      <c r="C135" s="53" t="s">
        <v>74</v>
      </c>
      <c r="D135" s="79" t="s">
        <v>171</v>
      </c>
      <c r="E135" s="192" t="s">
        <v>203</v>
      </c>
      <c r="F135" s="193"/>
      <c r="G135" s="80" t="s">
        <v>81</v>
      </c>
      <c r="H135" s="45">
        <v>98837.66</v>
      </c>
      <c r="I135" s="49">
        <v>98837.66</v>
      </c>
      <c r="J135" s="50">
        <v>0</v>
      </c>
      <c r="K135" s="31" t="str">
        <f t="shared" si="3"/>
        <v>44501139900070280100</v>
      </c>
      <c r="L135" s="25" t="s">
        <v>204</v>
      </c>
    </row>
    <row r="136" spans="1:12" s="18" customFormat="1" ht="22.5" x14ac:dyDescent="0.2">
      <c r="A136" s="51" t="s">
        <v>121</v>
      </c>
      <c r="B136" s="52" t="s">
        <v>7</v>
      </c>
      <c r="C136" s="53" t="s">
        <v>74</v>
      </c>
      <c r="D136" s="79" t="s">
        <v>171</v>
      </c>
      <c r="E136" s="192" t="s">
        <v>203</v>
      </c>
      <c r="F136" s="193"/>
      <c r="G136" s="80" t="s">
        <v>123</v>
      </c>
      <c r="H136" s="45">
        <v>98837.66</v>
      </c>
      <c r="I136" s="49">
        <v>98837.66</v>
      </c>
      <c r="J136" s="50">
        <v>0</v>
      </c>
      <c r="K136" s="31" t="str">
        <f t="shared" si="3"/>
        <v>44501139900070280120</v>
      </c>
      <c r="L136" s="25" t="s">
        <v>205</v>
      </c>
    </row>
    <row r="137" spans="1:12" s="18" customFormat="1" ht="22.5" x14ac:dyDescent="0.2">
      <c r="A137" s="54" t="s">
        <v>124</v>
      </c>
      <c r="B137" s="55" t="s">
        <v>7</v>
      </c>
      <c r="C137" s="56" t="s">
        <v>74</v>
      </c>
      <c r="D137" s="81" t="s">
        <v>171</v>
      </c>
      <c r="E137" s="194" t="s">
        <v>203</v>
      </c>
      <c r="F137" s="195"/>
      <c r="G137" s="82" t="s">
        <v>125</v>
      </c>
      <c r="H137" s="57">
        <v>75912.17</v>
      </c>
      <c r="I137" s="58">
        <v>75912.17</v>
      </c>
      <c r="J137" s="59">
        <f>IF(IF(H137="",0,H137)=0,0,(IF(H137&gt;0,IF(I137&gt;H137,0,H137-I137),IF(I137&gt;H137,H137-I137,0))))</f>
        <v>0</v>
      </c>
      <c r="K137" s="31" t="str">
        <f t="shared" si="3"/>
        <v>44501139900070280121</v>
      </c>
      <c r="L137" s="17" t="str">
        <f>C137 &amp; D137 &amp;E137 &amp; F137 &amp; G137</f>
        <v>44501139900070280121</v>
      </c>
    </row>
    <row r="138" spans="1:12" s="18" customFormat="1" ht="33.75" x14ac:dyDescent="0.2">
      <c r="A138" s="54" t="s">
        <v>128</v>
      </c>
      <c r="B138" s="55" t="s">
        <v>7</v>
      </c>
      <c r="C138" s="56" t="s">
        <v>74</v>
      </c>
      <c r="D138" s="81" t="s">
        <v>171</v>
      </c>
      <c r="E138" s="194" t="s">
        <v>203</v>
      </c>
      <c r="F138" s="195"/>
      <c r="G138" s="82" t="s">
        <v>129</v>
      </c>
      <c r="H138" s="57">
        <v>22925.49</v>
      </c>
      <c r="I138" s="58">
        <v>22925.49</v>
      </c>
      <c r="J138" s="59">
        <f>IF(IF(H138="",0,H138)=0,0,(IF(H138&gt;0,IF(I138&gt;H138,0,H138-I138),IF(I138&gt;H138,H138-I138,0))))</f>
        <v>0</v>
      </c>
      <c r="K138" s="31" t="str">
        <f t="shared" si="3"/>
        <v>44501139900070280129</v>
      </c>
      <c r="L138" s="17" t="str">
        <f>C138 &amp; D138 &amp;E138 &amp; F138 &amp; G138</f>
        <v>44501139900070280129</v>
      </c>
    </row>
    <row r="139" spans="1:12" s="18" customFormat="1" ht="22.5" x14ac:dyDescent="0.2">
      <c r="A139" s="51" t="s">
        <v>138</v>
      </c>
      <c r="B139" s="52" t="s">
        <v>7</v>
      </c>
      <c r="C139" s="53" t="s">
        <v>74</v>
      </c>
      <c r="D139" s="79" t="s">
        <v>171</v>
      </c>
      <c r="E139" s="192" t="s">
        <v>203</v>
      </c>
      <c r="F139" s="193"/>
      <c r="G139" s="80" t="s">
        <v>7</v>
      </c>
      <c r="H139" s="45">
        <v>2662.34</v>
      </c>
      <c r="I139" s="49">
        <v>2662.34</v>
      </c>
      <c r="J139" s="50">
        <v>0</v>
      </c>
      <c r="K139" s="31" t="str">
        <f t="shared" si="3"/>
        <v>44501139900070280200</v>
      </c>
      <c r="L139" s="25" t="s">
        <v>206</v>
      </c>
    </row>
    <row r="140" spans="1:12" s="18" customFormat="1" ht="22.5" x14ac:dyDescent="0.2">
      <c r="A140" s="51" t="s">
        <v>140</v>
      </c>
      <c r="B140" s="52" t="s">
        <v>7</v>
      </c>
      <c r="C140" s="53" t="s">
        <v>74</v>
      </c>
      <c r="D140" s="79" t="s">
        <v>171</v>
      </c>
      <c r="E140" s="192" t="s">
        <v>203</v>
      </c>
      <c r="F140" s="193"/>
      <c r="G140" s="80" t="s">
        <v>142</v>
      </c>
      <c r="H140" s="45">
        <v>2662.34</v>
      </c>
      <c r="I140" s="49">
        <v>2662.34</v>
      </c>
      <c r="J140" s="50">
        <v>0</v>
      </c>
      <c r="K140" s="31" t="str">
        <f t="shared" si="3"/>
        <v>44501139900070280240</v>
      </c>
      <c r="L140" s="25" t="s">
        <v>207</v>
      </c>
    </row>
    <row r="141" spans="1:12" s="18" customFormat="1" x14ac:dyDescent="0.2">
      <c r="A141" s="54" t="s">
        <v>143</v>
      </c>
      <c r="B141" s="55" t="s">
        <v>7</v>
      </c>
      <c r="C141" s="56" t="s">
        <v>74</v>
      </c>
      <c r="D141" s="81" t="s">
        <v>171</v>
      </c>
      <c r="E141" s="194" t="s">
        <v>203</v>
      </c>
      <c r="F141" s="195"/>
      <c r="G141" s="82" t="s">
        <v>144</v>
      </c>
      <c r="H141" s="57">
        <v>2662.34</v>
      </c>
      <c r="I141" s="58">
        <v>2662.34</v>
      </c>
      <c r="J141" s="59">
        <f>IF(IF(H141="",0,H141)=0,0,(IF(H141&gt;0,IF(I141&gt;H141,0,H141-I141),IF(I141&gt;H141,H141-I141,0))))</f>
        <v>0</v>
      </c>
      <c r="K141" s="31" t="str">
        <f t="shared" si="3"/>
        <v>44501139900070280244</v>
      </c>
      <c r="L141" s="17" t="str">
        <f>C141 &amp; D141 &amp;E141 &amp; F141 &amp; G141</f>
        <v>44501139900070280244</v>
      </c>
    </row>
    <row r="142" spans="1:12" s="18" customFormat="1" ht="56.25" x14ac:dyDescent="0.2">
      <c r="A142" s="51" t="s">
        <v>208</v>
      </c>
      <c r="B142" s="52" t="s">
        <v>7</v>
      </c>
      <c r="C142" s="53" t="s">
        <v>74</v>
      </c>
      <c r="D142" s="79" t="s">
        <v>171</v>
      </c>
      <c r="E142" s="192" t="s">
        <v>210</v>
      </c>
      <c r="F142" s="193"/>
      <c r="G142" s="80" t="s">
        <v>109</v>
      </c>
      <c r="H142" s="45">
        <v>500</v>
      </c>
      <c r="I142" s="49">
        <v>500</v>
      </c>
      <c r="J142" s="50">
        <v>0</v>
      </c>
      <c r="K142" s="31" t="str">
        <f t="shared" si="3"/>
        <v>44501139900070650000</v>
      </c>
      <c r="L142" s="25" t="s">
        <v>209</v>
      </c>
    </row>
    <row r="143" spans="1:12" s="18" customFormat="1" ht="22.5" x14ac:dyDescent="0.2">
      <c r="A143" s="51" t="s">
        <v>138</v>
      </c>
      <c r="B143" s="52" t="s">
        <v>7</v>
      </c>
      <c r="C143" s="53" t="s">
        <v>74</v>
      </c>
      <c r="D143" s="79" t="s">
        <v>171</v>
      </c>
      <c r="E143" s="192" t="s">
        <v>210</v>
      </c>
      <c r="F143" s="193"/>
      <c r="G143" s="80" t="s">
        <v>7</v>
      </c>
      <c r="H143" s="45">
        <v>500</v>
      </c>
      <c r="I143" s="49">
        <v>500</v>
      </c>
      <c r="J143" s="50">
        <v>0</v>
      </c>
      <c r="K143" s="31" t="str">
        <f t="shared" si="3"/>
        <v>44501139900070650200</v>
      </c>
      <c r="L143" s="25" t="s">
        <v>211</v>
      </c>
    </row>
    <row r="144" spans="1:12" s="18" customFormat="1" ht="22.5" x14ac:dyDescent="0.2">
      <c r="A144" s="51" t="s">
        <v>140</v>
      </c>
      <c r="B144" s="52" t="s">
        <v>7</v>
      </c>
      <c r="C144" s="53" t="s">
        <v>74</v>
      </c>
      <c r="D144" s="79" t="s">
        <v>171</v>
      </c>
      <c r="E144" s="192" t="s">
        <v>210</v>
      </c>
      <c r="F144" s="193"/>
      <c r="G144" s="80" t="s">
        <v>142</v>
      </c>
      <c r="H144" s="45">
        <v>500</v>
      </c>
      <c r="I144" s="49">
        <v>500</v>
      </c>
      <c r="J144" s="50">
        <v>0</v>
      </c>
      <c r="K144" s="31" t="str">
        <f t="shared" si="3"/>
        <v>44501139900070650240</v>
      </c>
      <c r="L144" s="25" t="s">
        <v>212</v>
      </c>
    </row>
    <row r="145" spans="1:12" s="18" customFormat="1" x14ac:dyDescent="0.2">
      <c r="A145" s="54" t="s">
        <v>143</v>
      </c>
      <c r="B145" s="55" t="s">
        <v>7</v>
      </c>
      <c r="C145" s="56" t="s">
        <v>74</v>
      </c>
      <c r="D145" s="81" t="s">
        <v>171</v>
      </c>
      <c r="E145" s="194" t="s">
        <v>210</v>
      </c>
      <c r="F145" s="195"/>
      <c r="G145" s="82" t="s">
        <v>144</v>
      </c>
      <c r="H145" s="57">
        <v>500</v>
      </c>
      <c r="I145" s="58">
        <v>500</v>
      </c>
      <c r="J145" s="59">
        <f>IF(IF(H145="",0,H145)=0,0,(IF(H145&gt;0,IF(I145&gt;H145,0,H145-I145),IF(I145&gt;H145,H145-I145,0))))</f>
        <v>0</v>
      </c>
      <c r="K145" s="31" t="str">
        <f t="shared" si="3"/>
        <v>44501139900070650244</v>
      </c>
      <c r="L145" s="17" t="str">
        <f>C145 &amp; D145 &amp;E145 &amp; F145 &amp; G145</f>
        <v>44501139900070650244</v>
      </c>
    </row>
    <row r="146" spans="1:12" s="18" customFormat="1" x14ac:dyDescent="0.2">
      <c r="A146" s="51" t="s">
        <v>213</v>
      </c>
      <c r="B146" s="52" t="s">
        <v>7</v>
      </c>
      <c r="C146" s="53" t="s">
        <v>74</v>
      </c>
      <c r="D146" s="79" t="s">
        <v>215</v>
      </c>
      <c r="E146" s="192" t="s">
        <v>108</v>
      </c>
      <c r="F146" s="193"/>
      <c r="G146" s="80" t="s">
        <v>109</v>
      </c>
      <c r="H146" s="45">
        <v>97800</v>
      </c>
      <c r="I146" s="49">
        <v>97800</v>
      </c>
      <c r="J146" s="50">
        <v>0</v>
      </c>
      <c r="K146" s="31" t="str">
        <f t="shared" ref="K146:K177" si="4">C146 &amp; D146 &amp;E146 &amp; F146 &amp; G146</f>
        <v>44502000000000000000</v>
      </c>
      <c r="L146" s="25" t="s">
        <v>214</v>
      </c>
    </row>
    <row r="147" spans="1:12" s="18" customFormat="1" x14ac:dyDescent="0.2">
      <c r="A147" s="51" t="s">
        <v>216</v>
      </c>
      <c r="B147" s="52" t="s">
        <v>7</v>
      </c>
      <c r="C147" s="53" t="s">
        <v>74</v>
      </c>
      <c r="D147" s="79" t="s">
        <v>218</v>
      </c>
      <c r="E147" s="192" t="s">
        <v>108</v>
      </c>
      <c r="F147" s="193"/>
      <c r="G147" s="80" t="s">
        <v>109</v>
      </c>
      <c r="H147" s="45">
        <v>97800</v>
      </c>
      <c r="I147" s="49">
        <v>97800</v>
      </c>
      <c r="J147" s="50">
        <v>0</v>
      </c>
      <c r="K147" s="31" t="str">
        <f t="shared" si="4"/>
        <v>44502030000000000000</v>
      </c>
      <c r="L147" s="25" t="s">
        <v>217</v>
      </c>
    </row>
    <row r="148" spans="1:12" s="18" customFormat="1" ht="22.5" x14ac:dyDescent="0.2">
      <c r="A148" s="51" t="s">
        <v>219</v>
      </c>
      <c r="B148" s="52" t="s">
        <v>7</v>
      </c>
      <c r="C148" s="53" t="s">
        <v>74</v>
      </c>
      <c r="D148" s="79" t="s">
        <v>218</v>
      </c>
      <c r="E148" s="192" t="s">
        <v>221</v>
      </c>
      <c r="F148" s="193"/>
      <c r="G148" s="80" t="s">
        <v>109</v>
      </c>
      <c r="H148" s="45">
        <v>97800</v>
      </c>
      <c r="I148" s="49">
        <v>97800</v>
      </c>
      <c r="J148" s="50">
        <v>0</v>
      </c>
      <c r="K148" s="31" t="str">
        <f t="shared" si="4"/>
        <v>44502039900051180000</v>
      </c>
      <c r="L148" s="25" t="s">
        <v>220</v>
      </c>
    </row>
    <row r="149" spans="1:12" s="18" customFormat="1" ht="56.25" x14ac:dyDescent="0.2">
      <c r="A149" s="51" t="s">
        <v>119</v>
      </c>
      <c r="B149" s="52" t="s">
        <v>7</v>
      </c>
      <c r="C149" s="53" t="s">
        <v>74</v>
      </c>
      <c r="D149" s="79" t="s">
        <v>218</v>
      </c>
      <c r="E149" s="192" t="s">
        <v>221</v>
      </c>
      <c r="F149" s="193"/>
      <c r="G149" s="80" t="s">
        <v>81</v>
      </c>
      <c r="H149" s="45">
        <v>79948</v>
      </c>
      <c r="I149" s="49">
        <v>79948</v>
      </c>
      <c r="J149" s="50">
        <v>0</v>
      </c>
      <c r="K149" s="31" t="str">
        <f t="shared" si="4"/>
        <v>44502039900051180100</v>
      </c>
      <c r="L149" s="25" t="s">
        <v>222</v>
      </c>
    </row>
    <row r="150" spans="1:12" s="18" customFormat="1" ht="22.5" x14ac:dyDescent="0.2">
      <c r="A150" s="51" t="s">
        <v>121</v>
      </c>
      <c r="B150" s="52" t="s">
        <v>7</v>
      </c>
      <c r="C150" s="53" t="s">
        <v>74</v>
      </c>
      <c r="D150" s="79" t="s">
        <v>218</v>
      </c>
      <c r="E150" s="192" t="s">
        <v>221</v>
      </c>
      <c r="F150" s="193"/>
      <c r="G150" s="80" t="s">
        <v>123</v>
      </c>
      <c r="H150" s="45">
        <v>79948</v>
      </c>
      <c r="I150" s="49">
        <v>79948</v>
      </c>
      <c r="J150" s="50">
        <v>0</v>
      </c>
      <c r="K150" s="31" t="str">
        <f t="shared" si="4"/>
        <v>44502039900051180120</v>
      </c>
      <c r="L150" s="25" t="s">
        <v>223</v>
      </c>
    </row>
    <row r="151" spans="1:12" s="18" customFormat="1" ht="22.5" x14ac:dyDescent="0.2">
      <c r="A151" s="54" t="s">
        <v>124</v>
      </c>
      <c r="B151" s="55" t="s">
        <v>7</v>
      </c>
      <c r="C151" s="56" t="s">
        <v>74</v>
      </c>
      <c r="D151" s="81" t="s">
        <v>218</v>
      </c>
      <c r="E151" s="194" t="s">
        <v>221</v>
      </c>
      <c r="F151" s="195"/>
      <c r="G151" s="82" t="s">
        <v>125</v>
      </c>
      <c r="H151" s="57">
        <v>61404</v>
      </c>
      <c r="I151" s="58">
        <v>61404</v>
      </c>
      <c r="J151" s="59">
        <f>IF(IF(H151="",0,H151)=0,0,(IF(H151&gt;0,IF(I151&gt;H151,0,H151-I151),IF(I151&gt;H151,H151-I151,0))))</f>
        <v>0</v>
      </c>
      <c r="K151" s="31" t="str">
        <f t="shared" si="4"/>
        <v>44502039900051180121</v>
      </c>
      <c r="L151" s="17" t="str">
        <f>C151 &amp; D151 &amp;E151 &amp; F151 &amp; G151</f>
        <v>44502039900051180121</v>
      </c>
    </row>
    <row r="152" spans="1:12" s="18" customFormat="1" ht="33.75" x14ac:dyDescent="0.2">
      <c r="A152" s="54" t="s">
        <v>128</v>
      </c>
      <c r="B152" s="55" t="s">
        <v>7</v>
      </c>
      <c r="C152" s="56" t="s">
        <v>74</v>
      </c>
      <c r="D152" s="81" t="s">
        <v>218</v>
      </c>
      <c r="E152" s="194" t="s">
        <v>221</v>
      </c>
      <c r="F152" s="195"/>
      <c r="G152" s="82" t="s">
        <v>129</v>
      </c>
      <c r="H152" s="57">
        <v>18544</v>
      </c>
      <c r="I152" s="58">
        <v>18544</v>
      </c>
      <c r="J152" s="59">
        <f>IF(IF(H152="",0,H152)=0,0,(IF(H152&gt;0,IF(I152&gt;H152,0,H152-I152),IF(I152&gt;H152,H152-I152,0))))</f>
        <v>0</v>
      </c>
      <c r="K152" s="31" t="str">
        <f t="shared" si="4"/>
        <v>44502039900051180129</v>
      </c>
      <c r="L152" s="17" t="str">
        <f>C152 &amp; D152 &amp;E152 &amp; F152 &amp; G152</f>
        <v>44502039900051180129</v>
      </c>
    </row>
    <row r="153" spans="1:12" s="18" customFormat="1" ht="22.5" x14ac:dyDescent="0.2">
      <c r="A153" s="51" t="s">
        <v>138</v>
      </c>
      <c r="B153" s="52" t="s">
        <v>7</v>
      </c>
      <c r="C153" s="53" t="s">
        <v>74</v>
      </c>
      <c r="D153" s="79" t="s">
        <v>218</v>
      </c>
      <c r="E153" s="192" t="s">
        <v>221</v>
      </c>
      <c r="F153" s="193"/>
      <c r="G153" s="80" t="s">
        <v>7</v>
      </c>
      <c r="H153" s="45">
        <v>17852</v>
      </c>
      <c r="I153" s="49">
        <v>17852</v>
      </c>
      <c r="J153" s="50">
        <v>0</v>
      </c>
      <c r="K153" s="31" t="str">
        <f t="shared" si="4"/>
        <v>44502039900051180200</v>
      </c>
      <c r="L153" s="25" t="s">
        <v>224</v>
      </c>
    </row>
    <row r="154" spans="1:12" s="18" customFormat="1" ht="22.5" x14ac:dyDescent="0.2">
      <c r="A154" s="51" t="s">
        <v>140</v>
      </c>
      <c r="B154" s="52" t="s">
        <v>7</v>
      </c>
      <c r="C154" s="53" t="s">
        <v>74</v>
      </c>
      <c r="D154" s="79" t="s">
        <v>218</v>
      </c>
      <c r="E154" s="192" t="s">
        <v>221</v>
      </c>
      <c r="F154" s="193"/>
      <c r="G154" s="80" t="s">
        <v>142</v>
      </c>
      <c r="H154" s="45">
        <v>17852</v>
      </c>
      <c r="I154" s="49">
        <v>17852</v>
      </c>
      <c r="J154" s="50">
        <v>0</v>
      </c>
      <c r="K154" s="31" t="str">
        <f t="shared" si="4"/>
        <v>44502039900051180240</v>
      </c>
      <c r="L154" s="25" t="s">
        <v>225</v>
      </c>
    </row>
    <row r="155" spans="1:12" s="18" customFormat="1" x14ac:dyDescent="0.2">
      <c r="A155" s="54" t="s">
        <v>143</v>
      </c>
      <c r="B155" s="55" t="s">
        <v>7</v>
      </c>
      <c r="C155" s="56" t="s">
        <v>74</v>
      </c>
      <c r="D155" s="81" t="s">
        <v>218</v>
      </c>
      <c r="E155" s="194" t="s">
        <v>221</v>
      </c>
      <c r="F155" s="195"/>
      <c r="G155" s="82" t="s">
        <v>144</v>
      </c>
      <c r="H155" s="57">
        <v>852</v>
      </c>
      <c r="I155" s="58">
        <v>852</v>
      </c>
      <c r="J155" s="59">
        <f>IF(IF(H155="",0,H155)=0,0,(IF(H155&gt;0,IF(I155&gt;H155,0,H155-I155),IF(I155&gt;H155,H155-I155,0))))</f>
        <v>0</v>
      </c>
      <c r="K155" s="31" t="str">
        <f t="shared" si="4"/>
        <v>44502039900051180244</v>
      </c>
      <c r="L155" s="17" t="str">
        <f>C155 &amp; D155 &amp;E155 &amp; F155 &amp; G155</f>
        <v>44502039900051180244</v>
      </c>
    </row>
    <row r="156" spans="1:12" s="18" customFormat="1" x14ac:dyDescent="0.2">
      <c r="A156" s="54" t="s">
        <v>177</v>
      </c>
      <c r="B156" s="55" t="s">
        <v>7</v>
      </c>
      <c r="C156" s="56" t="s">
        <v>74</v>
      </c>
      <c r="D156" s="81" t="s">
        <v>218</v>
      </c>
      <c r="E156" s="194" t="s">
        <v>221</v>
      </c>
      <c r="F156" s="195"/>
      <c r="G156" s="82" t="s">
        <v>178</v>
      </c>
      <c r="H156" s="57">
        <v>17000</v>
      </c>
      <c r="I156" s="58">
        <v>17000</v>
      </c>
      <c r="J156" s="59">
        <f>IF(IF(H156="",0,H156)=0,0,(IF(H156&gt;0,IF(I156&gt;H156,0,H156-I156),IF(I156&gt;H156,H156-I156,0))))</f>
        <v>0</v>
      </c>
      <c r="K156" s="31" t="str">
        <f t="shared" si="4"/>
        <v>44502039900051180247</v>
      </c>
      <c r="L156" s="17" t="str">
        <f>C156 &amp; D156 &amp;E156 &amp; F156 &amp; G156</f>
        <v>44502039900051180247</v>
      </c>
    </row>
    <row r="157" spans="1:12" s="18" customFormat="1" ht="22.5" x14ac:dyDescent="0.2">
      <c r="A157" s="51" t="s">
        <v>226</v>
      </c>
      <c r="B157" s="52" t="s">
        <v>7</v>
      </c>
      <c r="C157" s="53" t="s">
        <v>74</v>
      </c>
      <c r="D157" s="79" t="s">
        <v>228</v>
      </c>
      <c r="E157" s="192" t="s">
        <v>108</v>
      </c>
      <c r="F157" s="193"/>
      <c r="G157" s="80" t="s">
        <v>109</v>
      </c>
      <c r="H157" s="45">
        <v>24800</v>
      </c>
      <c r="I157" s="49">
        <v>23003.71</v>
      </c>
      <c r="J157" s="50">
        <v>1796.29</v>
      </c>
      <c r="K157" s="31" t="str">
        <f t="shared" si="4"/>
        <v>44503000000000000000</v>
      </c>
      <c r="L157" s="25" t="s">
        <v>227</v>
      </c>
    </row>
    <row r="158" spans="1:12" s="18" customFormat="1" ht="33.75" x14ac:dyDescent="0.2">
      <c r="A158" s="51" t="s">
        <v>229</v>
      </c>
      <c r="B158" s="52" t="s">
        <v>7</v>
      </c>
      <c r="C158" s="53" t="s">
        <v>74</v>
      </c>
      <c r="D158" s="79" t="s">
        <v>231</v>
      </c>
      <c r="E158" s="192" t="s">
        <v>108</v>
      </c>
      <c r="F158" s="193"/>
      <c r="G158" s="80" t="s">
        <v>109</v>
      </c>
      <c r="H158" s="45">
        <v>24800</v>
      </c>
      <c r="I158" s="49">
        <v>23003.71</v>
      </c>
      <c r="J158" s="50">
        <v>1796.29</v>
      </c>
      <c r="K158" s="31" t="str">
        <f t="shared" si="4"/>
        <v>44503100000000000000</v>
      </c>
      <c r="L158" s="25" t="s">
        <v>230</v>
      </c>
    </row>
    <row r="159" spans="1:12" s="18" customFormat="1" ht="33.75" x14ac:dyDescent="0.2">
      <c r="A159" s="51" t="s">
        <v>232</v>
      </c>
      <c r="B159" s="52" t="s">
        <v>7</v>
      </c>
      <c r="C159" s="53" t="s">
        <v>74</v>
      </c>
      <c r="D159" s="79" t="s">
        <v>231</v>
      </c>
      <c r="E159" s="192" t="s">
        <v>234</v>
      </c>
      <c r="F159" s="193"/>
      <c r="G159" s="80" t="s">
        <v>109</v>
      </c>
      <c r="H159" s="45">
        <v>24800</v>
      </c>
      <c r="I159" s="49">
        <v>23003.71</v>
      </c>
      <c r="J159" s="50">
        <v>1796.29</v>
      </c>
      <c r="K159" s="31" t="str">
        <f t="shared" si="4"/>
        <v>44503100130100140000</v>
      </c>
      <c r="L159" s="25" t="s">
        <v>233</v>
      </c>
    </row>
    <row r="160" spans="1:12" s="18" customFormat="1" ht="22.5" x14ac:dyDescent="0.2">
      <c r="A160" s="51" t="s">
        <v>138</v>
      </c>
      <c r="B160" s="52" t="s">
        <v>7</v>
      </c>
      <c r="C160" s="53" t="s">
        <v>74</v>
      </c>
      <c r="D160" s="79" t="s">
        <v>231</v>
      </c>
      <c r="E160" s="192" t="s">
        <v>234</v>
      </c>
      <c r="F160" s="193"/>
      <c r="G160" s="80" t="s">
        <v>7</v>
      </c>
      <c r="H160" s="45">
        <v>22250</v>
      </c>
      <c r="I160" s="49">
        <v>20453.71</v>
      </c>
      <c r="J160" s="50">
        <v>1796.29</v>
      </c>
      <c r="K160" s="31" t="str">
        <f t="shared" si="4"/>
        <v>44503100130100140200</v>
      </c>
      <c r="L160" s="25" t="s">
        <v>235</v>
      </c>
    </row>
    <row r="161" spans="1:12" s="18" customFormat="1" ht="22.5" x14ac:dyDescent="0.2">
      <c r="A161" s="51" t="s">
        <v>140</v>
      </c>
      <c r="B161" s="52" t="s">
        <v>7</v>
      </c>
      <c r="C161" s="53" t="s">
        <v>74</v>
      </c>
      <c r="D161" s="79" t="s">
        <v>231</v>
      </c>
      <c r="E161" s="192" t="s">
        <v>234</v>
      </c>
      <c r="F161" s="193"/>
      <c r="G161" s="80" t="s">
        <v>142</v>
      </c>
      <c r="H161" s="45">
        <v>22250</v>
      </c>
      <c r="I161" s="49">
        <v>20453.71</v>
      </c>
      <c r="J161" s="50">
        <v>1796.29</v>
      </c>
      <c r="K161" s="31" t="str">
        <f t="shared" si="4"/>
        <v>44503100130100140240</v>
      </c>
      <c r="L161" s="25" t="s">
        <v>236</v>
      </c>
    </row>
    <row r="162" spans="1:12" s="18" customFormat="1" x14ac:dyDescent="0.2">
      <c r="A162" s="54" t="s">
        <v>143</v>
      </c>
      <c r="B162" s="55" t="s">
        <v>7</v>
      </c>
      <c r="C162" s="56" t="s">
        <v>74</v>
      </c>
      <c r="D162" s="81" t="s">
        <v>231</v>
      </c>
      <c r="E162" s="194" t="s">
        <v>234</v>
      </c>
      <c r="F162" s="195"/>
      <c r="G162" s="82" t="s">
        <v>144</v>
      </c>
      <c r="H162" s="57">
        <v>22250</v>
      </c>
      <c r="I162" s="58">
        <v>20453.71</v>
      </c>
      <c r="J162" s="59">
        <f>IF(IF(H162="",0,H162)=0,0,(IF(H162&gt;0,IF(I162&gt;H162,0,H162-I162),IF(I162&gt;H162,H162-I162,0))))</f>
        <v>1796.29</v>
      </c>
      <c r="K162" s="31" t="str">
        <f t="shared" si="4"/>
        <v>44503100130100140244</v>
      </c>
      <c r="L162" s="17" t="str">
        <f>C162 &amp; D162 &amp;E162 &amp; F162 &amp; G162</f>
        <v>44503100130100140244</v>
      </c>
    </row>
    <row r="163" spans="1:12" s="18" customFormat="1" x14ac:dyDescent="0.2">
      <c r="A163" s="51" t="s">
        <v>145</v>
      </c>
      <c r="B163" s="52" t="s">
        <v>7</v>
      </c>
      <c r="C163" s="53" t="s">
        <v>74</v>
      </c>
      <c r="D163" s="79" t="s">
        <v>231</v>
      </c>
      <c r="E163" s="192" t="s">
        <v>234</v>
      </c>
      <c r="F163" s="193"/>
      <c r="G163" s="80" t="s">
        <v>147</v>
      </c>
      <c r="H163" s="45">
        <v>2550</v>
      </c>
      <c r="I163" s="49">
        <v>2550</v>
      </c>
      <c r="J163" s="50">
        <v>0</v>
      </c>
      <c r="K163" s="31" t="str">
        <f t="shared" si="4"/>
        <v>44503100130100140800</v>
      </c>
      <c r="L163" s="25" t="s">
        <v>237</v>
      </c>
    </row>
    <row r="164" spans="1:12" s="18" customFormat="1" x14ac:dyDescent="0.2">
      <c r="A164" s="51" t="s">
        <v>148</v>
      </c>
      <c r="B164" s="52" t="s">
        <v>7</v>
      </c>
      <c r="C164" s="53" t="s">
        <v>74</v>
      </c>
      <c r="D164" s="79" t="s">
        <v>231</v>
      </c>
      <c r="E164" s="192" t="s">
        <v>234</v>
      </c>
      <c r="F164" s="193"/>
      <c r="G164" s="80" t="s">
        <v>150</v>
      </c>
      <c r="H164" s="45">
        <v>2550</v>
      </c>
      <c r="I164" s="49">
        <v>2550</v>
      </c>
      <c r="J164" s="50">
        <v>0</v>
      </c>
      <c r="K164" s="31" t="str">
        <f t="shared" si="4"/>
        <v>44503100130100140850</v>
      </c>
      <c r="L164" s="25" t="s">
        <v>238</v>
      </c>
    </row>
    <row r="165" spans="1:12" s="18" customFormat="1" x14ac:dyDescent="0.2">
      <c r="A165" s="54" t="s">
        <v>239</v>
      </c>
      <c r="B165" s="55" t="s">
        <v>7</v>
      </c>
      <c r="C165" s="56" t="s">
        <v>74</v>
      </c>
      <c r="D165" s="81" t="s">
        <v>231</v>
      </c>
      <c r="E165" s="194" t="s">
        <v>234</v>
      </c>
      <c r="F165" s="195"/>
      <c r="G165" s="82" t="s">
        <v>240</v>
      </c>
      <c r="H165" s="57">
        <v>2550</v>
      </c>
      <c r="I165" s="58">
        <v>2550</v>
      </c>
      <c r="J165" s="59">
        <f>IF(IF(H165="",0,H165)=0,0,(IF(H165&gt;0,IF(I165&gt;H165,0,H165-I165),IF(I165&gt;H165,H165-I165,0))))</f>
        <v>0</v>
      </c>
      <c r="K165" s="31" t="str">
        <f t="shared" si="4"/>
        <v>44503100130100140852</v>
      </c>
      <c r="L165" s="17" t="str">
        <f>C165 &amp; D165 &amp;E165 &amp; F165 &amp; G165</f>
        <v>44503100130100140852</v>
      </c>
    </row>
    <row r="166" spans="1:12" s="18" customFormat="1" x14ac:dyDescent="0.2">
      <c r="A166" s="51" t="s">
        <v>241</v>
      </c>
      <c r="B166" s="52" t="s">
        <v>7</v>
      </c>
      <c r="C166" s="53" t="s">
        <v>74</v>
      </c>
      <c r="D166" s="79" t="s">
        <v>243</v>
      </c>
      <c r="E166" s="192" t="s">
        <v>108</v>
      </c>
      <c r="F166" s="193"/>
      <c r="G166" s="80" t="s">
        <v>109</v>
      </c>
      <c r="H166" s="45">
        <v>4158814.93</v>
      </c>
      <c r="I166" s="49">
        <v>3545389.88</v>
      </c>
      <c r="J166" s="50">
        <v>613425.05000000005</v>
      </c>
      <c r="K166" s="31" t="str">
        <f t="shared" si="4"/>
        <v>44504000000000000000</v>
      </c>
      <c r="L166" s="25" t="s">
        <v>242</v>
      </c>
    </row>
    <row r="167" spans="1:12" s="18" customFormat="1" x14ac:dyDescent="0.2">
      <c r="A167" s="51" t="s">
        <v>244</v>
      </c>
      <c r="B167" s="52" t="s">
        <v>7</v>
      </c>
      <c r="C167" s="53" t="s">
        <v>74</v>
      </c>
      <c r="D167" s="79" t="s">
        <v>246</v>
      </c>
      <c r="E167" s="192" t="s">
        <v>108</v>
      </c>
      <c r="F167" s="193"/>
      <c r="G167" s="80" t="s">
        <v>109</v>
      </c>
      <c r="H167" s="45">
        <v>4158814.93</v>
      </c>
      <c r="I167" s="49">
        <v>3545389.88</v>
      </c>
      <c r="J167" s="50">
        <v>613425.05000000005</v>
      </c>
      <c r="K167" s="31" t="str">
        <f t="shared" si="4"/>
        <v>44504090000000000000</v>
      </c>
      <c r="L167" s="25" t="s">
        <v>245</v>
      </c>
    </row>
    <row r="168" spans="1:12" s="18" customFormat="1" ht="22.5" x14ac:dyDescent="0.2">
      <c r="A168" s="51" t="s">
        <v>247</v>
      </c>
      <c r="B168" s="52" t="s">
        <v>7</v>
      </c>
      <c r="C168" s="53" t="s">
        <v>74</v>
      </c>
      <c r="D168" s="79" t="s">
        <v>246</v>
      </c>
      <c r="E168" s="192" t="s">
        <v>249</v>
      </c>
      <c r="F168" s="193"/>
      <c r="G168" s="80" t="s">
        <v>109</v>
      </c>
      <c r="H168" s="45">
        <v>1808000</v>
      </c>
      <c r="I168" s="49">
        <v>1808000</v>
      </c>
      <c r="J168" s="50">
        <v>0</v>
      </c>
      <c r="K168" s="31" t="str">
        <f t="shared" si="4"/>
        <v>44504090400071520000</v>
      </c>
      <c r="L168" s="25" t="s">
        <v>248</v>
      </c>
    </row>
    <row r="169" spans="1:12" s="18" customFormat="1" ht="22.5" x14ac:dyDescent="0.2">
      <c r="A169" s="51" t="s">
        <v>138</v>
      </c>
      <c r="B169" s="52" t="s">
        <v>7</v>
      </c>
      <c r="C169" s="53" t="s">
        <v>74</v>
      </c>
      <c r="D169" s="79" t="s">
        <v>246</v>
      </c>
      <c r="E169" s="192" t="s">
        <v>249</v>
      </c>
      <c r="F169" s="193"/>
      <c r="G169" s="80" t="s">
        <v>7</v>
      </c>
      <c r="H169" s="45">
        <v>1808000</v>
      </c>
      <c r="I169" s="49">
        <v>1808000</v>
      </c>
      <c r="J169" s="50">
        <v>0</v>
      </c>
      <c r="K169" s="31" t="str">
        <f t="shared" si="4"/>
        <v>44504090400071520200</v>
      </c>
      <c r="L169" s="25" t="s">
        <v>250</v>
      </c>
    </row>
    <row r="170" spans="1:12" s="18" customFormat="1" ht="22.5" x14ac:dyDescent="0.2">
      <c r="A170" s="51" t="s">
        <v>140</v>
      </c>
      <c r="B170" s="52" t="s">
        <v>7</v>
      </c>
      <c r="C170" s="53" t="s">
        <v>74</v>
      </c>
      <c r="D170" s="79" t="s">
        <v>246</v>
      </c>
      <c r="E170" s="192" t="s">
        <v>249</v>
      </c>
      <c r="F170" s="193"/>
      <c r="G170" s="80" t="s">
        <v>142</v>
      </c>
      <c r="H170" s="45">
        <v>1808000</v>
      </c>
      <c r="I170" s="49">
        <v>1808000</v>
      </c>
      <c r="J170" s="50">
        <v>0</v>
      </c>
      <c r="K170" s="31" t="str">
        <f t="shared" si="4"/>
        <v>44504090400071520240</v>
      </c>
      <c r="L170" s="25" t="s">
        <v>251</v>
      </c>
    </row>
    <row r="171" spans="1:12" s="18" customFormat="1" x14ac:dyDescent="0.2">
      <c r="A171" s="54" t="s">
        <v>143</v>
      </c>
      <c r="B171" s="55" t="s">
        <v>7</v>
      </c>
      <c r="C171" s="56" t="s">
        <v>74</v>
      </c>
      <c r="D171" s="81" t="s">
        <v>246</v>
      </c>
      <c r="E171" s="194" t="s">
        <v>249</v>
      </c>
      <c r="F171" s="195"/>
      <c r="G171" s="82" t="s">
        <v>144</v>
      </c>
      <c r="H171" s="57">
        <v>1808000</v>
      </c>
      <c r="I171" s="58">
        <v>1808000</v>
      </c>
      <c r="J171" s="59">
        <f>IF(IF(H171="",0,H171)=0,0,(IF(H171&gt;0,IF(I171&gt;H171,0,H171-I171),IF(I171&gt;H171,H171-I171,0))))</f>
        <v>0</v>
      </c>
      <c r="K171" s="31" t="str">
        <f t="shared" si="4"/>
        <v>44504090400071520244</v>
      </c>
      <c r="L171" s="17" t="str">
        <f>C171 &amp; D171 &amp;E171 &amp; F171 &amp; G171</f>
        <v>44504090400071520244</v>
      </c>
    </row>
    <row r="172" spans="1:12" s="18" customFormat="1" ht="33.75" x14ac:dyDescent="0.2">
      <c r="A172" s="51" t="s">
        <v>252</v>
      </c>
      <c r="B172" s="52" t="s">
        <v>7</v>
      </c>
      <c r="C172" s="53" t="s">
        <v>74</v>
      </c>
      <c r="D172" s="79" t="s">
        <v>246</v>
      </c>
      <c r="E172" s="192" t="s">
        <v>254</v>
      </c>
      <c r="F172" s="193"/>
      <c r="G172" s="80" t="s">
        <v>109</v>
      </c>
      <c r="H172" s="45">
        <v>174510</v>
      </c>
      <c r="I172" s="49">
        <v>174510</v>
      </c>
      <c r="J172" s="50">
        <v>0</v>
      </c>
      <c r="K172" s="31" t="str">
        <f t="shared" si="4"/>
        <v>445040904000S1520000</v>
      </c>
      <c r="L172" s="25" t="s">
        <v>253</v>
      </c>
    </row>
    <row r="173" spans="1:12" s="18" customFormat="1" ht="22.5" x14ac:dyDescent="0.2">
      <c r="A173" s="51" t="s">
        <v>138</v>
      </c>
      <c r="B173" s="52" t="s">
        <v>7</v>
      </c>
      <c r="C173" s="53" t="s">
        <v>74</v>
      </c>
      <c r="D173" s="79" t="s">
        <v>246</v>
      </c>
      <c r="E173" s="192" t="s">
        <v>254</v>
      </c>
      <c r="F173" s="193"/>
      <c r="G173" s="80" t="s">
        <v>7</v>
      </c>
      <c r="H173" s="45">
        <v>174510</v>
      </c>
      <c r="I173" s="49">
        <v>174510</v>
      </c>
      <c r="J173" s="50">
        <v>0</v>
      </c>
      <c r="K173" s="31" t="str">
        <f t="shared" si="4"/>
        <v>445040904000S1520200</v>
      </c>
      <c r="L173" s="25" t="s">
        <v>255</v>
      </c>
    </row>
    <row r="174" spans="1:12" s="18" customFormat="1" ht="22.5" x14ac:dyDescent="0.2">
      <c r="A174" s="51" t="s">
        <v>140</v>
      </c>
      <c r="B174" s="52" t="s">
        <v>7</v>
      </c>
      <c r="C174" s="53" t="s">
        <v>74</v>
      </c>
      <c r="D174" s="79" t="s">
        <v>246</v>
      </c>
      <c r="E174" s="192" t="s">
        <v>254</v>
      </c>
      <c r="F174" s="193"/>
      <c r="G174" s="80" t="s">
        <v>142</v>
      </c>
      <c r="H174" s="45">
        <v>174510</v>
      </c>
      <c r="I174" s="49">
        <v>174510</v>
      </c>
      <c r="J174" s="50">
        <v>0</v>
      </c>
      <c r="K174" s="31" t="str">
        <f t="shared" si="4"/>
        <v>445040904000S1520240</v>
      </c>
      <c r="L174" s="25" t="s">
        <v>256</v>
      </c>
    </row>
    <row r="175" spans="1:12" s="18" customFormat="1" x14ac:dyDescent="0.2">
      <c r="A175" s="54" t="s">
        <v>143</v>
      </c>
      <c r="B175" s="55" t="s">
        <v>7</v>
      </c>
      <c r="C175" s="56" t="s">
        <v>74</v>
      </c>
      <c r="D175" s="81" t="s">
        <v>246</v>
      </c>
      <c r="E175" s="194" t="s">
        <v>254</v>
      </c>
      <c r="F175" s="195"/>
      <c r="G175" s="82" t="s">
        <v>144</v>
      </c>
      <c r="H175" s="57">
        <v>174510</v>
      </c>
      <c r="I175" s="58">
        <v>174510</v>
      </c>
      <c r="J175" s="59">
        <f>IF(IF(H175="",0,H175)=0,0,(IF(H175&gt;0,IF(I175&gt;H175,0,H175-I175),IF(I175&gt;H175,H175-I175,0))))</f>
        <v>0</v>
      </c>
      <c r="K175" s="31" t="str">
        <f t="shared" si="4"/>
        <v>445040904000S1520244</v>
      </c>
      <c r="L175" s="17" t="str">
        <f>C175 &amp; D175 &amp;E175 &amp; F175 &amp; G175</f>
        <v>445040904000S1520244</v>
      </c>
    </row>
    <row r="176" spans="1:12" s="18" customFormat="1" ht="33.75" x14ac:dyDescent="0.2">
      <c r="A176" s="51" t="s">
        <v>257</v>
      </c>
      <c r="B176" s="52" t="s">
        <v>7</v>
      </c>
      <c r="C176" s="53" t="s">
        <v>74</v>
      </c>
      <c r="D176" s="79" t="s">
        <v>246</v>
      </c>
      <c r="E176" s="192" t="s">
        <v>259</v>
      </c>
      <c r="F176" s="193"/>
      <c r="G176" s="80" t="s">
        <v>109</v>
      </c>
      <c r="H176" s="45">
        <v>2176304.9300000002</v>
      </c>
      <c r="I176" s="49">
        <v>1562879.88</v>
      </c>
      <c r="J176" s="50">
        <v>613425.05000000005</v>
      </c>
      <c r="K176" s="31" t="str">
        <f t="shared" si="4"/>
        <v>44504090400100430000</v>
      </c>
      <c r="L176" s="25" t="s">
        <v>258</v>
      </c>
    </row>
    <row r="177" spans="1:12" s="18" customFormat="1" ht="22.5" x14ac:dyDescent="0.2">
      <c r="A177" s="51" t="s">
        <v>138</v>
      </c>
      <c r="B177" s="52" t="s">
        <v>7</v>
      </c>
      <c r="C177" s="53" t="s">
        <v>74</v>
      </c>
      <c r="D177" s="79" t="s">
        <v>246</v>
      </c>
      <c r="E177" s="192" t="s">
        <v>259</v>
      </c>
      <c r="F177" s="193"/>
      <c r="G177" s="80" t="s">
        <v>7</v>
      </c>
      <c r="H177" s="45">
        <v>2176304.9300000002</v>
      </c>
      <c r="I177" s="49">
        <v>1562879.88</v>
      </c>
      <c r="J177" s="50">
        <v>613425.05000000005</v>
      </c>
      <c r="K177" s="31" t="str">
        <f t="shared" si="4"/>
        <v>44504090400100430200</v>
      </c>
      <c r="L177" s="25" t="s">
        <v>260</v>
      </c>
    </row>
    <row r="178" spans="1:12" s="18" customFormat="1" ht="22.5" x14ac:dyDescent="0.2">
      <c r="A178" s="51" t="s">
        <v>140</v>
      </c>
      <c r="B178" s="52" t="s">
        <v>7</v>
      </c>
      <c r="C178" s="53" t="s">
        <v>74</v>
      </c>
      <c r="D178" s="79" t="s">
        <v>246</v>
      </c>
      <c r="E178" s="192" t="s">
        <v>259</v>
      </c>
      <c r="F178" s="193"/>
      <c r="G178" s="80" t="s">
        <v>142</v>
      </c>
      <c r="H178" s="45">
        <v>2176304.9300000002</v>
      </c>
      <c r="I178" s="49">
        <v>1562879.88</v>
      </c>
      <c r="J178" s="50">
        <v>613425.05000000005</v>
      </c>
      <c r="K178" s="31" t="str">
        <f t="shared" ref="K178:K209" si="5">C178 &amp; D178 &amp;E178 &amp; F178 &amp; G178</f>
        <v>44504090400100430240</v>
      </c>
      <c r="L178" s="25" t="s">
        <v>261</v>
      </c>
    </row>
    <row r="179" spans="1:12" s="18" customFormat="1" x14ac:dyDescent="0.2">
      <c r="A179" s="54" t="s">
        <v>143</v>
      </c>
      <c r="B179" s="55" t="s">
        <v>7</v>
      </c>
      <c r="C179" s="56" t="s">
        <v>74</v>
      </c>
      <c r="D179" s="81" t="s">
        <v>246</v>
      </c>
      <c r="E179" s="194" t="s">
        <v>259</v>
      </c>
      <c r="F179" s="195"/>
      <c r="G179" s="82" t="s">
        <v>144</v>
      </c>
      <c r="H179" s="57">
        <v>2176304.9300000002</v>
      </c>
      <c r="I179" s="58">
        <v>1562879.88</v>
      </c>
      <c r="J179" s="59">
        <f>IF(IF(H179="",0,H179)=0,0,(IF(H179&gt;0,IF(I179&gt;H179,0,H179-I179),IF(I179&gt;H179,H179-I179,0))))</f>
        <v>613425.05000000005</v>
      </c>
      <c r="K179" s="31" t="str">
        <f t="shared" si="5"/>
        <v>44504090400100430244</v>
      </c>
      <c r="L179" s="17" t="str">
        <f>C179 &amp; D179 &amp;E179 &amp; F179 &amp; G179</f>
        <v>44504090400100430244</v>
      </c>
    </row>
    <row r="180" spans="1:12" s="18" customFormat="1" x14ac:dyDescent="0.2">
      <c r="A180" s="51" t="s">
        <v>262</v>
      </c>
      <c r="B180" s="52" t="s">
        <v>7</v>
      </c>
      <c r="C180" s="53" t="s">
        <v>74</v>
      </c>
      <c r="D180" s="79" t="s">
        <v>264</v>
      </c>
      <c r="E180" s="192" t="s">
        <v>108</v>
      </c>
      <c r="F180" s="193"/>
      <c r="G180" s="80" t="s">
        <v>109</v>
      </c>
      <c r="H180" s="45">
        <v>3569070</v>
      </c>
      <c r="I180" s="49">
        <v>2608594.2000000002</v>
      </c>
      <c r="J180" s="50">
        <v>960475.8</v>
      </c>
      <c r="K180" s="31" t="str">
        <f t="shared" si="5"/>
        <v>44505000000000000000</v>
      </c>
      <c r="L180" s="25" t="s">
        <v>263</v>
      </c>
    </row>
    <row r="181" spans="1:12" s="18" customFormat="1" x14ac:dyDescent="0.2">
      <c r="A181" s="51" t="s">
        <v>265</v>
      </c>
      <c r="B181" s="52" t="s">
        <v>7</v>
      </c>
      <c r="C181" s="53" t="s">
        <v>74</v>
      </c>
      <c r="D181" s="79" t="s">
        <v>267</v>
      </c>
      <c r="E181" s="192" t="s">
        <v>108</v>
      </c>
      <c r="F181" s="193"/>
      <c r="G181" s="80" t="s">
        <v>109</v>
      </c>
      <c r="H181" s="45">
        <v>3569070</v>
      </c>
      <c r="I181" s="49">
        <v>2608594.2000000002</v>
      </c>
      <c r="J181" s="50">
        <v>960475.8</v>
      </c>
      <c r="K181" s="31" t="str">
        <f t="shared" si="5"/>
        <v>44505030000000000000</v>
      </c>
      <c r="L181" s="25" t="s">
        <v>266</v>
      </c>
    </row>
    <row r="182" spans="1:12" s="18" customFormat="1" ht="45" x14ac:dyDescent="0.2">
      <c r="A182" s="51" t="s">
        <v>268</v>
      </c>
      <c r="B182" s="52" t="s">
        <v>7</v>
      </c>
      <c r="C182" s="53" t="s">
        <v>74</v>
      </c>
      <c r="D182" s="79" t="s">
        <v>267</v>
      </c>
      <c r="E182" s="192" t="s">
        <v>270</v>
      </c>
      <c r="F182" s="193"/>
      <c r="G182" s="80" t="s">
        <v>109</v>
      </c>
      <c r="H182" s="45">
        <v>182300</v>
      </c>
      <c r="I182" s="49">
        <v>182300</v>
      </c>
      <c r="J182" s="50">
        <v>0</v>
      </c>
      <c r="K182" s="31" t="str">
        <f t="shared" si="5"/>
        <v>44505030110100153000</v>
      </c>
      <c r="L182" s="25" t="s">
        <v>269</v>
      </c>
    </row>
    <row r="183" spans="1:12" s="18" customFormat="1" ht="22.5" x14ac:dyDescent="0.2">
      <c r="A183" s="51" t="s">
        <v>138</v>
      </c>
      <c r="B183" s="52" t="s">
        <v>7</v>
      </c>
      <c r="C183" s="53" t="s">
        <v>74</v>
      </c>
      <c r="D183" s="79" t="s">
        <v>267</v>
      </c>
      <c r="E183" s="192" t="s">
        <v>270</v>
      </c>
      <c r="F183" s="193"/>
      <c r="G183" s="80" t="s">
        <v>7</v>
      </c>
      <c r="H183" s="45">
        <v>182300</v>
      </c>
      <c r="I183" s="49">
        <v>182300</v>
      </c>
      <c r="J183" s="50">
        <v>0</v>
      </c>
      <c r="K183" s="31" t="str">
        <f t="shared" si="5"/>
        <v>44505030110100153200</v>
      </c>
      <c r="L183" s="25" t="s">
        <v>271</v>
      </c>
    </row>
    <row r="184" spans="1:12" s="18" customFormat="1" ht="22.5" x14ac:dyDescent="0.2">
      <c r="A184" s="51" t="s">
        <v>140</v>
      </c>
      <c r="B184" s="52" t="s">
        <v>7</v>
      </c>
      <c r="C184" s="53" t="s">
        <v>74</v>
      </c>
      <c r="D184" s="79" t="s">
        <v>267</v>
      </c>
      <c r="E184" s="192" t="s">
        <v>270</v>
      </c>
      <c r="F184" s="193"/>
      <c r="G184" s="80" t="s">
        <v>142</v>
      </c>
      <c r="H184" s="45">
        <v>182300</v>
      </c>
      <c r="I184" s="49">
        <v>182300</v>
      </c>
      <c r="J184" s="50">
        <v>0</v>
      </c>
      <c r="K184" s="31" t="str">
        <f t="shared" si="5"/>
        <v>44505030110100153240</v>
      </c>
      <c r="L184" s="25" t="s">
        <v>272</v>
      </c>
    </row>
    <row r="185" spans="1:12" s="18" customFormat="1" x14ac:dyDescent="0.2">
      <c r="A185" s="54" t="s">
        <v>143</v>
      </c>
      <c r="B185" s="55" t="s">
        <v>7</v>
      </c>
      <c r="C185" s="56" t="s">
        <v>74</v>
      </c>
      <c r="D185" s="81" t="s">
        <v>267</v>
      </c>
      <c r="E185" s="194" t="s">
        <v>270</v>
      </c>
      <c r="F185" s="195"/>
      <c r="G185" s="82" t="s">
        <v>144</v>
      </c>
      <c r="H185" s="57">
        <v>182300</v>
      </c>
      <c r="I185" s="58">
        <v>182300</v>
      </c>
      <c r="J185" s="59">
        <f>IF(IF(H185="",0,H185)=0,0,(IF(H185&gt;0,IF(I185&gt;H185,0,H185-I185),IF(I185&gt;H185,H185-I185,0))))</f>
        <v>0</v>
      </c>
      <c r="K185" s="31" t="str">
        <f t="shared" si="5"/>
        <v>44505030110100153244</v>
      </c>
      <c r="L185" s="17" t="str">
        <f>C185 &amp; D185 &amp;E185 &amp; F185 &amp; G185</f>
        <v>44505030110100153244</v>
      </c>
    </row>
    <row r="186" spans="1:12" s="18" customFormat="1" ht="22.5" x14ac:dyDescent="0.2">
      <c r="A186" s="51" t="s">
        <v>273</v>
      </c>
      <c r="B186" s="52" t="s">
        <v>7</v>
      </c>
      <c r="C186" s="53" t="s">
        <v>74</v>
      </c>
      <c r="D186" s="79" t="s">
        <v>267</v>
      </c>
      <c r="E186" s="192" t="s">
        <v>275</v>
      </c>
      <c r="F186" s="193"/>
      <c r="G186" s="80" t="s">
        <v>109</v>
      </c>
      <c r="H186" s="45">
        <v>235310</v>
      </c>
      <c r="I186" s="49">
        <v>206566.3</v>
      </c>
      <c r="J186" s="50">
        <v>28743.7</v>
      </c>
      <c r="K186" s="31" t="str">
        <f t="shared" si="5"/>
        <v>44505030110100240000</v>
      </c>
      <c r="L186" s="25" t="s">
        <v>274</v>
      </c>
    </row>
    <row r="187" spans="1:12" s="18" customFormat="1" ht="22.5" x14ac:dyDescent="0.2">
      <c r="A187" s="51" t="s">
        <v>138</v>
      </c>
      <c r="B187" s="52" t="s">
        <v>7</v>
      </c>
      <c r="C187" s="53" t="s">
        <v>74</v>
      </c>
      <c r="D187" s="79" t="s">
        <v>267</v>
      </c>
      <c r="E187" s="192" t="s">
        <v>275</v>
      </c>
      <c r="F187" s="193"/>
      <c r="G187" s="80" t="s">
        <v>7</v>
      </c>
      <c r="H187" s="45">
        <v>235310</v>
      </c>
      <c r="I187" s="49">
        <v>206566.3</v>
      </c>
      <c r="J187" s="50">
        <v>28743.7</v>
      </c>
      <c r="K187" s="31" t="str">
        <f t="shared" si="5"/>
        <v>44505030110100240200</v>
      </c>
      <c r="L187" s="25" t="s">
        <v>276</v>
      </c>
    </row>
    <row r="188" spans="1:12" s="18" customFormat="1" ht="22.5" x14ac:dyDescent="0.2">
      <c r="A188" s="51" t="s">
        <v>140</v>
      </c>
      <c r="B188" s="52" t="s">
        <v>7</v>
      </c>
      <c r="C188" s="53" t="s">
        <v>74</v>
      </c>
      <c r="D188" s="79" t="s">
        <v>267</v>
      </c>
      <c r="E188" s="192" t="s">
        <v>275</v>
      </c>
      <c r="F188" s="193"/>
      <c r="G188" s="80" t="s">
        <v>142</v>
      </c>
      <c r="H188" s="45">
        <v>235310</v>
      </c>
      <c r="I188" s="49">
        <v>206566.3</v>
      </c>
      <c r="J188" s="50">
        <v>28743.7</v>
      </c>
      <c r="K188" s="31" t="str">
        <f t="shared" si="5"/>
        <v>44505030110100240240</v>
      </c>
      <c r="L188" s="25" t="s">
        <v>277</v>
      </c>
    </row>
    <row r="189" spans="1:12" s="18" customFormat="1" x14ac:dyDescent="0.2">
      <c r="A189" s="54" t="s">
        <v>143</v>
      </c>
      <c r="B189" s="55" t="s">
        <v>7</v>
      </c>
      <c r="C189" s="56" t="s">
        <v>74</v>
      </c>
      <c r="D189" s="81" t="s">
        <v>267</v>
      </c>
      <c r="E189" s="194" t="s">
        <v>275</v>
      </c>
      <c r="F189" s="195"/>
      <c r="G189" s="82" t="s">
        <v>144</v>
      </c>
      <c r="H189" s="57">
        <v>235310</v>
      </c>
      <c r="I189" s="58">
        <v>206566.3</v>
      </c>
      <c r="J189" s="59">
        <f>IF(IF(H189="",0,H189)=0,0,(IF(H189&gt;0,IF(I189&gt;H189,0,H189-I189),IF(I189&gt;H189,H189-I189,0))))</f>
        <v>28743.7</v>
      </c>
      <c r="K189" s="31" t="str">
        <f t="shared" si="5"/>
        <v>44505030110100240244</v>
      </c>
      <c r="L189" s="17" t="str">
        <f>C189 &amp; D189 &amp;E189 &amp; F189 &amp; G189</f>
        <v>44505030110100240244</v>
      </c>
    </row>
    <row r="190" spans="1:12" s="18" customFormat="1" ht="45" x14ac:dyDescent="0.2">
      <c r="A190" s="51" t="s">
        <v>278</v>
      </c>
      <c r="B190" s="52" t="s">
        <v>7</v>
      </c>
      <c r="C190" s="53" t="s">
        <v>74</v>
      </c>
      <c r="D190" s="79" t="s">
        <v>267</v>
      </c>
      <c r="E190" s="192" t="s">
        <v>280</v>
      </c>
      <c r="F190" s="193"/>
      <c r="G190" s="80" t="s">
        <v>109</v>
      </c>
      <c r="H190" s="45">
        <v>1744527</v>
      </c>
      <c r="I190" s="49">
        <v>812985.06</v>
      </c>
      <c r="J190" s="50">
        <v>931541.94</v>
      </c>
      <c r="K190" s="31" t="str">
        <f t="shared" si="5"/>
        <v>44505030110200250000</v>
      </c>
      <c r="L190" s="25" t="s">
        <v>279</v>
      </c>
    </row>
    <row r="191" spans="1:12" s="18" customFormat="1" ht="22.5" x14ac:dyDescent="0.2">
      <c r="A191" s="51" t="s">
        <v>138</v>
      </c>
      <c r="B191" s="52" t="s">
        <v>7</v>
      </c>
      <c r="C191" s="53" t="s">
        <v>74</v>
      </c>
      <c r="D191" s="79" t="s">
        <v>267</v>
      </c>
      <c r="E191" s="192" t="s">
        <v>280</v>
      </c>
      <c r="F191" s="193"/>
      <c r="G191" s="80" t="s">
        <v>7</v>
      </c>
      <c r="H191" s="45">
        <v>1744527</v>
      </c>
      <c r="I191" s="49">
        <v>812985.06</v>
      </c>
      <c r="J191" s="50">
        <v>931541.94</v>
      </c>
      <c r="K191" s="31" t="str">
        <f t="shared" si="5"/>
        <v>44505030110200250200</v>
      </c>
      <c r="L191" s="25" t="s">
        <v>281</v>
      </c>
    </row>
    <row r="192" spans="1:12" s="18" customFormat="1" ht="22.5" x14ac:dyDescent="0.2">
      <c r="A192" s="51" t="s">
        <v>140</v>
      </c>
      <c r="B192" s="52" t="s">
        <v>7</v>
      </c>
      <c r="C192" s="53" t="s">
        <v>74</v>
      </c>
      <c r="D192" s="79" t="s">
        <v>267</v>
      </c>
      <c r="E192" s="192" t="s">
        <v>280</v>
      </c>
      <c r="F192" s="193"/>
      <c r="G192" s="80" t="s">
        <v>142</v>
      </c>
      <c r="H192" s="45">
        <v>1744527</v>
      </c>
      <c r="I192" s="49">
        <v>812985.06</v>
      </c>
      <c r="J192" s="50">
        <v>931541.94</v>
      </c>
      <c r="K192" s="31" t="str">
        <f t="shared" si="5"/>
        <v>44505030110200250240</v>
      </c>
      <c r="L192" s="25" t="s">
        <v>282</v>
      </c>
    </row>
    <row r="193" spans="1:12" s="18" customFormat="1" x14ac:dyDescent="0.2">
      <c r="A193" s="54" t="s">
        <v>143</v>
      </c>
      <c r="B193" s="55" t="s">
        <v>7</v>
      </c>
      <c r="C193" s="56" t="s">
        <v>74</v>
      </c>
      <c r="D193" s="81" t="s">
        <v>267</v>
      </c>
      <c r="E193" s="194" t="s">
        <v>280</v>
      </c>
      <c r="F193" s="195"/>
      <c r="G193" s="82" t="s">
        <v>144</v>
      </c>
      <c r="H193" s="57">
        <v>12013</v>
      </c>
      <c r="I193" s="58">
        <v>12013</v>
      </c>
      <c r="J193" s="59">
        <f>IF(IF(H193="",0,H193)=0,0,(IF(H193&gt;0,IF(I193&gt;H193,0,H193-I193),IF(I193&gt;H193,H193-I193,0))))</f>
        <v>0</v>
      </c>
      <c r="K193" s="31" t="str">
        <f t="shared" si="5"/>
        <v>44505030110200250244</v>
      </c>
      <c r="L193" s="17" t="str">
        <f>C193 &amp; D193 &amp;E193 &amp; F193 &amp; G193</f>
        <v>44505030110200250244</v>
      </c>
    </row>
    <row r="194" spans="1:12" s="18" customFormat="1" x14ac:dyDescent="0.2">
      <c r="A194" s="54" t="s">
        <v>177</v>
      </c>
      <c r="B194" s="55" t="s">
        <v>7</v>
      </c>
      <c r="C194" s="56" t="s">
        <v>74</v>
      </c>
      <c r="D194" s="81" t="s">
        <v>267</v>
      </c>
      <c r="E194" s="194" t="s">
        <v>280</v>
      </c>
      <c r="F194" s="195"/>
      <c r="G194" s="82" t="s">
        <v>178</v>
      </c>
      <c r="H194" s="57">
        <v>1732514</v>
      </c>
      <c r="I194" s="58">
        <v>800972.06</v>
      </c>
      <c r="J194" s="59">
        <f>IF(IF(H194="",0,H194)=0,0,(IF(H194&gt;0,IF(I194&gt;H194,0,H194-I194),IF(I194&gt;H194,H194-I194,0))))</f>
        <v>931541.94</v>
      </c>
      <c r="K194" s="31" t="str">
        <f t="shared" si="5"/>
        <v>44505030110200250247</v>
      </c>
      <c r="L194" s="17" t="str">
        <f>C194 &amp; D194 &amp;E194 &amp; F194 &amp; G194</f>
        <v>44505030110200250247</v>
      </c>
    </row>
    <row r="195" spans="1:12" s="18" customFormat="1" ht="45" x14ac:dyDescent="0.2">
      <c r="A195" s="51" t="s">
        <v>283</v>
      </c>
      <c r="B195" s="52" t="s">
        <v>7</v>
      </c>
      <c r="C195" s="53" t="s">
        <v>74</v>
      </c>
      <c r="D195" s="79" t="s">
        <v>267</v>
      </c>
      <c r="E195" s="192" t="s">
        <v>285</v>
      </c>
      <c r="F195" s="193"/>
      <c r="G195" s="80" t="s">
        <v>109</v>
      </c>
      <c r="H195" s="45">
        <v>50000</v>
      </c>
      <c r="I195" s="49">
        <v>50000</v>
      </c>
      <c r="J195" s="50">
        <v>0</v>
      </c>
      <c r="K195" s="31" t="str">
        <f t="shared" si="5"/>
        <v>44505030110300260000</v>
      </c>
      <c r="L195" s="25" t="s">
        <v>284</v>
      </c>
    </row>
    <row r="196" spans="1:12" s="18" customFormat="1" ht="22.5" x14ac:dyDescent="0.2">
      <c r="A196" s="51" t="s">
        <v>138</v>
      </c>
      <c r="B196" s="52" t="s">
        <v>7</v>
      </c>
      <c r="C196" s="53" t="s">
        <v>74</v>
      </c>
      <c r="D196" s="79" t="s">
        <v>267</v>
      </c>
      <c r="E196" s="192" t="s">
        <v>285</v>
      </c>
      <c r="F196" s="193"/>
      <c r="G196" s="80" t="s">
        <v>7</v>
      </c>
      <c r="H196" s="45">
        <v>50000</v>
      </c>
      <c r="I196" s="49">
        <v>50000</v>
      </c>
      <c r="J196" s="50">
        <v>0</v>
      </c>
      <c r="K196" s="31" t="str">
        <f t="shared" si="5"/>
        <v>44505030110300260200</v>
      </c>
      <c r="L196" s="25" t="s">
        <v>286</v>
      </c>
    </row>
    <row r="197" spans="1:12" s="18" customFormat="1" ht="22.5" x14ac:dyDescent="0.2">
      <c r="A197" s="51" t="s">
        <v>140</v>
      </c>
      <c r="B197" s="52" t="s">
        <v>7</v>
      </c>
      <c r="C197" s="53" t="s">
        <v>74</v>
      </c>
      <c r="D197" s="79" t="s">
        <v>267</v>
      </c>
      <c r="E197" s="192" t="s">
        <v>285</v>
      </c>
      <c r="F197" s="193"/>
      <c r="G197" s="80" t="s">
        <v>142</v>
      </c>
      <c r="H197" s="45">
        <v>50000</v>
      </c>
      <c r="I197" s="49">
        <v>50000</v>
      </c>
      <c r="J197" s="50">
        <v>0</v>
      </c>
      <c r="K197" s="31" t="str">
        <f t="shared" si="5"/>
        <v>44505030110300260240</v>
      </c>
      <c r="L197" s="25" t="s">
        <v>287</v>
      </c>
    </row>
    <row r="198" spans="1:12" s="18" customFormat="1" x14ac:dyDescent="0.2">
      <c r="A198" s="54" t="s">
        <v>143</v>
      </c>
      <c r="B198" s="55" t="s">
        <v>7</v>
      </c>
      <c r="C198" s="56" t="s">
        <v>74</v>
      </c>
      <c r="D198" s="81" t="s">
        <v>267</v>
      </c>
      <c r="E198" s="194" t="s">
        <v>285</v>
      </c>
      <c r="F198" s="195"/>
      <c r="G198" s="82" t="s">
        <v>144</v>
      </c>
      <c r="H198" s="57">
        <v>50000</v>
      </c>
      <c r="I198" s="58">
        <v>50000</v>
      </c>
      <c r="J198" s="59">
        <f>IF(IF(H198="",0,H198)=0,0,(IF(H198&gt;0,IF(I198&gt;H198,0,H198-I198),IF(I198&gt;H198,H198-I198,0))))</f>
        <v>0</v>
      </c>
      <c r="K198" s="31" t="str">
        <f t="shared" si="5"/>
        <v>44505030110300260244</v>
      </c>
      <c r="L198" s="17" t="str">
        <f>C198 &amp; D198 &amp;E198 &amp; F198 &amp; G198</f>
        <v>44505030110300260244</v>
      </c>
    </row>
    <row r="199" spans="1:12" s="18" customFormat="1" ht="56.25" x14ac:dyDescent="0.2">
      <c r="A199" s="51" t="s">
        <v>288</v>
      </c>
      <c r="B199" s="52" t="s">
        <v>7</v>
      </c>
      <c r="C199" s="53" t="s">
        <v>74</v>
      </c>
      <c r="D199" s="79" t="s">
        <v>267</v>
      </c>
      <c r="E199" s="192" t="s">
        <v>290</v>
      </c>
      <c r="F199" s="193"/>
      <c r="G199" s="80" t="s">
        <v>109</v>
      </c>
      <c r="H199" s="45">
        <v>6900</v>
      </c>
      <c r="I199" s="49">
        <v>6900</v>
      </c>
      <c r="J199" s="50">
        <v>0</v>
      </c>
      <c r="K199" s="31" t="str">
        <f t="shared" si="5"/>
        <v>44505030110500270000</v>
      </c>
      <c r="L199" s="25" t="s">
        <v>289</v>
      </c>
    </row>
    <row r="200" spans="1:12" s="18" customFormat="1" ht="22.5" x14ac:dyDescent="0.2">
      <c r="A200" s="51" t="s">
        <v>138</v>
      </c>
      <c r="B200" s="52" t="s">
        <v>7</v>
      </c>
      <c r="C200" s="53" t="s">
        <v>74</v>
      </c>
      <c r="D200" s="79" t="s">
        <v>267</v>
      </c>
      <c r="E200" s="192" t="s">
        <v>290</v>
      </c>
      <c r="F200" s="193"/>
      <c r="G200" s="80" t="s">
        <v>7</v>
      </c>
      <c r="H200" s="45">
        <v>6900</v>
      </c>
      <c r="I200" s="49">
        <v>6900</v>
      </c>
      <c r="J200" s="50">
        <v>0</v>
      </c>
      <c r="K200" s="31" t="str">
        <f t="shared" si="5"/>
        <v>44505030110500270200</v>
      </c>
      <c r="L200" s="25" t="s">
        <v>291</v>
      </c>
    </row>
    <row r="201" spans="1:12" s="18" customFormat="1" ht="22.5" x14ac:dyDescent="0.2">
      <c r="A201" s="51" t="s">
        <v>140</v>
      </c>
      <c r="B201" s="52" t="s">
        <v>7</v>
      </c>
      <c r="C201" s="53" t="s">
        <v>74</v>
      </c>
      <c r="D201" s="79" t="s">
        <v>267</v>
      </c>
      <c r="E201" s="192" t="s">
        <v>290</v>
      </c>
      <c r="F201" s="193"/>
      <c r="G201" s="80" t="s">
        <v>142</v>
      </c>
      <c r="H201" s="45">
        <v>6900</v>
      </c>
      <c r="I201" s="49">
        <v>6900</v>
      </c>
      <c r="J201" s="50">
        <v>0</v>
      </c>
      <c r="K201" s="31" t="str">
        <f t="shared" si="5"/>
        <v>44505030110500270240</v>
      </c>
      <c r="L201" s="25" t="s">
        <v>292</v>
      </c>
    </row>
    <row r="202" spans="1:12" s="18" customFormat="1" x14ac:dyDescent="0.2">
      <c r="A202" s="54" t="s">
        <v>143</v>
      </c>
      <c r="B202" s="55" t="s">
        <v>7</v>
      </c>
      <c r="C202" s="56" t="s">
        <v>74</v>
      </c>
      <c r="D202" s="81" t="s">
        <v>267</v>
      </c>
      <c r="E202" s="194" t="s">
        <v>290</v>
      </c>
      <c r="F202" s="195"/>
      <c r="G202" s="82" t="s">
        <v>144</v>
      </c>
      <c r="H202" s="57">
        <v>6900</v>
      </c>
      <c r="I202" s="58">
        <v>6900</v>
      </c>
      <c r="J202" s="59">
        <f>IF(IF(H202="",0,H202)=0,0,(IF(H202&gt;0,IF(I202&gt;H202,0,H202-I202),IF(I202&gt;H202,H202-I202,0))))</f>
        <v>0</v>
      </c>
      <c r="K202" s="31" t="str">
        <f t="shared" si="5"/>
        <v>44505030110500270244</v>
      </c>
      <c r="L202" s="17" t="str">
        <f>C202 &amp; D202 &amp;E202 &amp; F202 &amp; G202</f>
        <v>44505030110500270244</v>
      </c>
    </row>
    <row r="203" spans="1:12" s="18" customFormat="1" ht="22.5" x14ac:dyDescent="0.2">
      <c r="A203" s="51" t="s">
        <v>293</v>
      </c>
      <c r="B203" s="52" t="s">
        <v>7</v>
      </c>
      <c r="C203" s="53" t="s">
        <v>74</v>
      </c>
      <c r="D203" s="79" t="s">
        <v>267</v>
      </c>
      <c r="E203" s="192" t="s">
        <v>295</v>
      </c>
      <c r="F203" s="193"/>
      <c r="G203" s="80" t="s">
        <v>109</v>
      </c>
      <c r="H203" s="45">
        <v>73780</v>
      </c>
      <c r="I203" s="49">
        <v>73780</v>
      </c>
      <c r="J203" s="50">
        <v>0</v>
      </c>
      <c r="K203" s="31" t="str">
        <f t="shared" si="5"/>
        <v>44505030110602010000</v>
      </c>
      <c r="L203" s="25" t="s">
        <v>294</v>
      </c>
    </row>
    <row r="204" spans="1:12" s="18" customFormat="1" ht="22.5" x14ac:dyDescent="0.2">
      <c r="A204" s="51" t="s">
        <v>138</v>
      </c>
      <c r="B204" s="52" t="s">
        <v>7</v>
      </c>
      <c r="C204" s="53" t="s">
        <v>74</v>
      </c>
      <c r="D204" s="79" t="s">
        <v>267</v>
      </c>
      <c r="E204" s="192" t="s">
        <v>295</v>
      </c>
      <c r="F204" s="193"/>
      <c r="G204" s="80" t="s">
        <v>7</v>
      </c>
      <c r="H204" s="45">
        <v>73780</v>
      </c>
      <c r="I204" s="49">
        <v>73780</v>
      </c>
      <c r="J204" s="50">
        <v>0</v>
      </c>
      <c r="K204" s="31" t="str">
        <f t="shared" si="5"/>
        <v>44505030110602010200</v>
      </c>
      <c r="L204" s="25" t="s">
        <v>296</v>
      </c>
    </row>
    <row r="205" spans="1:12" s="18" customFormat="1" ht="22.5" x14ac:dyDescent="0.2">
      <c r="A205" s="51" t="s">
        <v>140</v>
      </c>
      <c r="B205" s="52" t="s">
        <v>7</v>
      </c>
      <c r="C205" s="53" t="s">
        <v>74</v>
      </c>
      <c r="D205" s="79" t="s">
        <v>267</v>
      </c>
      <c r="E205" s="192" t="s">
        <v>295</v>
      </c>
      <c r="F205" s="193"/>
      <c r="G205" s="80" t="s">
        <v>142</v>
      </c>
      <c r="H205" s="45">
        <v>73780</v>
      </c>
      <c r="I205" s="49">
        <v>73780</v>
      </c>
      <c r="J205" s="50">
        <v>0</v>
      </c>
      <c r="K205" s="31" t="str">
        <f t="shared" si="5"/>
        <v>44505030110602010240</v>
      </c>
      <c r="L205" s="25" t="s">
        <v>297</v>
      </c>
    </row>
    <row r="206" spans="1:12" s="18" customFormat="1" x14ac:dyDescent="0.2">
      <c r="A206" s="54" t="s">
        <v>143</v>
      </c>
      <c r="B206" s="55" t="s">
        <v>7</v>
      </c>
      <c r="C206" s="56" t="s">
        <v>74</v>
      </c>
      <c r="D206" s="81" t="s">
        <v>267</v>
      </c>
      <c r="E206" s="194" t="s">
        <v>295</v>
      </c>
      <c r="F206" s="195"/>
      <c r="G206" s="82" t="s">
        <v>144</v>
      </c>
      <c r="H206" s="57">
        <v>73780</v>
      </c>
      <c r="I206" s="58">
        <v>73780</v>
      </c>
      <c r="J206" s="59">
        <f>IF(IF(H206="",0,H206)=0,0,(IF(H206&gt;0,IF(I206&gt;H206,0,H206-I206),IF(I206&gt;H206,H206-I206,0))))</f>
        <v>0</v>
      </c>
      <c r="K206" s="31" t="str">
        <f t="shared" si="5"/>
        <v>44505030110602010244</v>
      </c>
      <c r="L206" s="17" t="str">
        <f>C206 &amp; D206 &amp;E206 &amp; F206 &amp; G206</f>
        <v>44505030110602010244</v>
      </c>
    </row>
    <row r="207" spans="1:12" s="18" customFormat="1" ht="22.5" x14ac:dyDescent="0.2">
      <c r="A207" s="51" t="s">
        <v>298</v>
      </c>
      <c r="B207" s="52" t="s">
        <v>7</v>
      </c>
      <c r="C207" s="53" t="s">
        <v>74</v>
      </c>
      <c r="D207" s="79" t="s">
        <v>267</v>
      </c>
      <c r="E207" s="192" t="s">
        <v>300</v>
      </c>
      <c r="F207" s="193"/>
      <c r="G207" s="80" t="s">
        <v>109</v>
      </c>
      <c r="H207" s="45">
        <v>300000</v>
      </c>
      <c r="I207" s="49">
        <v>300000</v>
      </c>
      <c r="J207" s="50">
        <v>0</v>
      </c>
      <c r="K207" s="31" t="str">
        <f t="shared" si="5"/>
        <v>44505030110607526000</v>
      </c>
      <c r="L207" s="25" t="s">
        <v>299</v>
      </c>
    </row>
    <row r="208" spans="1:12" s="18" customFormat="1" ht="22.5" x14ac:dyDescent="0.2">
      <c r="A208" s="51" t="s">
        <v>138</v>
      </c>
      <c r="B208" s="52" t="s">
        <v>7</v>
      </c>
      <c r="C208" s="53" t="s">
        <v>74</v>
      </c>
      <c r="D208" s="79" t="s">
        <v>267</v>
      </c>
      <c r="E208" s="192" t="s">
        <v>300</v>
      </c>
      <c r="F208" s="193"/>
      <c r="G208" s="80" t="s">
        <v>7</v>
      </c>
      <c r="H208" s="45">
        <v>300000</v>
      </c>
      <c r="I208" s="49">
        <v>300000</v>
      </c>
      <c r="J208" s="50">
        <v>0</v>
      </c>
      <c r="K208" s="31" t="str">
        <f t="shared" si="5"/>
        <v>44505030110607526200</v>
      </c>
      <c r="L208" s="25" t="s">
        <v>301</v>
      </c>
    </row>
    <row r="209" spans="1:12" s="18" customFormat="1" ht="22.5" x14ac:dyDescent="0.2">
      <c r="A209" s="51" t="s">
        <v>140</v>
      </c>
      <c r="B209" s="52" t="s">
        <v>7</v>
      </c>
      <c r="C209" s="53" t="s">
        <v>74</v>
      </c>
      <c r="D209" s="79" t="s">
        <v>267</v>
      </c>
      <c r="E209" s="192" t="s">
        <v>300</v>
      </c>
      <c r="F209" s="193"/>
      <c r="G209" s="80" t="s">
        <v>142</v>
      </c>
      <c r="H209" s="45">
        <v>300000</v>
      </c>
      <c r="I209" s="49">
        <v>300000</v>
      </c>
      <c r="J209" s="50">
        <v>0</v>
      </c>
      <c r="K209" s="31" t="str">
        <f t="shared" si="5"/>
        <v>44505030110607526240</v>
      </c>
      <c r="L209" s="25" t="s">
        <v>302</v>
      </c>
    </row>
    <row r="210" spans="1:12" s="18" customFormat="1" x14ac:dyDescent="0.2">
      <c r="A210" s="54" t="s">
        <v>143</v>
      </c>
      <c r="B210" s="55" t="s">
        <v>7</v>
      </c>
      <c r="C210" s="56" t="s">
        <v>74</v>
      </c>
      <c r="D210" s="81" t="s">
        <v>267</v>
      </c>
      <c r="E210" s="194" t="s">
        <v>300</v>
      </c>
      <c r="F210" s="195"/>
      <c r="G210" s="82" t="s">
        <v>144</v>
      </c>
      <c r="H210" s="57">
        <v>300000</v>
      </c>
      <c r="I210" s="58">
        <v>300000</v>
      </c>
      <c r="J210" s="59">
        <f>IF(IF(H210="",0,H210)=0,0,(IF(H210&gt;0,IF(I210&gt;H210,0,H210-I210),IF(I210&gt;H210,H210-I210,0))))</f>
        <v>0</v>
      </c>
      <c r="K210" s="31" t="str">
        <f t="shared" ref="K210:K241" si="6">C210 &amp; D210 &amp;E210 &amp; F210 &amp; G210</f>
        <v>44505030110607526244</v>
      </c>
      <c r="L210" s="17" t="str">
        <f>C210 &amp; D210 &amp;E210 &amp; F210 &amp; G210</f>
        <v>44505030110607526244</v>
      </c>
    </row>
    <row r="211" spans="1:12" s="18" customFormat="1" ht="22.5" x14ac:dyDescent="0.2">
      <c r="A211" s="51" t="s">
        <v>303</v>
      </c>
      <c r="B211" s="52" t="s">
        <v>7</v>
      </c>
      <c r="C211" s="53" t="s">
        <v>74</v>
      </c>
      <c r="D211" s="79" t="s">
        <v>267</v>
      </c>
      <c r="E211" s="192" t="s">
        <v>305</v>
      </c>
      <c r="F211" s="193"/>
      <c r="G211" s="80" t="s">
        <v>109</v>
      </c>
      <c r="H211" s="45">
        <v>64013</v>
      </c>
      <c r="I211" s="49">
        <v>64012.84</v>
      </c>
      <c r="J211" s="50">
        <v>0.16</v>
      </c>
      <c r="K211" s="31" t="str">
        <f t="shared" si="6"/>
        <v>445050301106S7526000</v>
      </c>
      <c r="L211" s="25" t="s">
        <v>304</v>
      </c>
    </row>
    <row r="212" spans="1:12" s="18" customFormat="1" ht="22.5" x14ac:dyDescent="0.2">
      <c r="A212" s="51" t="s">
        <v>138</v>
      </c>
      <c r="B212" s="52" t="s">
        <v>7</v>
      </c>
      <c r="C212" s="53" t="s">
        <v>74</v>
      </c>
      <c r="D212" s="79" t="s">
        <v>267</v>
      </c>
      <c r="E212" s="192" t="s">
        <v>305</v>
      </c>
      <c r="F212" s="193"/>
      <c r="G212" s="80" t="s">
        <v>7</v>
      </c>
      <c r="H212" s="45">
        <v>64013</v>
      </c>
      <c r="I212" s="49">
        <v>64012.84</v>
      </c>
      <c r="J212" s="50">
        <v>0.16</v>
      </c>
      <c r="K212" s="31" t="str">
        <f t="shared" si="6"/>
        <v>445050301106S7526200</v>
      </c>
      <c r="L212" s="25" t="s">
        <v>306</v>
      </c>
    </row>
    <row r="213" spans="1:12" s="18" customFormat="1" ht="22.5" x14ac:dyDescent="0.2">
      <c r="A213" s="51" t="s">
        <v>140</v>
      </c>
      <c r="B213" s="52" t="s">
        <v>7</v>
      </c>
      <c r="C213" s="53" t="s">
        <v>74</v>
      </c>
      <c r="D213" s="79" t="s">
        <v>267</v>
      </c>
      <c r="E213" s="192" t="s">
        <v>305</v>
      </c>
      <c r="F213" s="193"/>
      <c r="G213" s="80" t="s">
        <v>142</v>
      </c>
      <c r="H213" s="45">
        <v>64013</v>
      </c>
      <c r="I213" s="49">
        <v>64012.84</v>
      </c>
      <c r="J213" s="50">
        <v>0.16</v>
      </c>
      <c r="K213" s="31" t="str">
        <f t="shared" si="6"/>
        <v>445050301106S7526240</v>
      </c>
      <c r="L213" s="25" t="s">
        <v>307</v>
      </c>
    </row>
    <row r="214" spans="1:12" s="18" customFormat="1" x14ac:dyDescent="0.2">
      <c r="A214" s="54" t="s">
        <v>143</v>
      </c>
      <c r="B214" s="55" t="s">
        <v>7</v>
      </c>
      <c r="C214" s="56" t="s">
        <v>74</v>
      </c>
      <c r="D214" s="81" t="s">
        <v>267</v>
      </c>
      <c r="E214" s="194" t="s">
        <v>305</v>
      </c>
      <c r="F214" s="195"/>
      <c r="G214" s="82" t="s">
        <v>144</v>
      </c>
      <c r="H214" s="57">
        <v>64013</v>
      </c>
      <c r="I214" s="58">
        <v>64012.84</v>
      </c>
      <c r="J214" s="59">
        <f>IF(IF(H214="",0,H214)=0,0,(IF(H214&gt;0,IF(I214&gt;H214,0,H214-I214),IF(I214&gt;H214,H214-I214,0))))</f>
        <v>0.16</v>
      </c>
      <c r="K214" s="31" t="str">
        <f t="shared" si="6"/>
        <v>445050301106S7526244</v>
      </c>
      <c r="L214" s="17" t="str">
        <f>C214 &amp; D214 &amp;E214 &amp; F214 &amp; G214</f>
        <v>445050301106S7526244</v>
      </c>
    </row>
    <row r="215" spans="1:12" s="18" customFormat="1" ht="45" x14ac:dyDescent="0.2">
      <c r="A215" s="51" t="s">
        <v>308</v>
      </c>
      <c r="B215" s="52" t="s">
        <v>7</v>
      </c>
      <c r="C215" s="53" t="s">
        <v>74</v>
      </c>
      <c r="D215" s="79" t="s">
        <v>267</v>
      </c>
      <c r="E215" s="192" t="s">
        <v>310</v>
      </c>
      <c r="F215" s="193"/>
      <c r="G215" s="80" t="s">
        <v>109</v>
      </c>
      <c r="H215" s="45">
        <v>59000</v>
      </c>
      <c r="I215" s="49">
        <v>59000</v>
      </c>
      <c r="J215" s="50">
        <v>0</v>
      </c>
      <c r="K215" s="31" t="str">
        <f t="shared" si="6"/>
        <v>44505030110772090000</v>
      </c>
      <c r="L215" s="25" t="s">
        <v>309</v>
      </c>
    </row>
    <row r="216" spans="1:12" s="18" customFormat="1" ht="22.5" x14ac:dyDescent="0.2">
      <c r="A216" s="51" t="s">
        <v>138</v>
      </c>
      <c r="B216" s="52" t="s">
        <v>7</v>
      </c>
      <c r="C216" s="53" t="s">
        <v>74</v>
      </c>
      <c r="D216" s="79" t="s">
        <v>267</v>
      </c>
      <c r="E216" s="192" t="s">
        <v>310</v>
      </c>
      <c r="F216" s="193"/>
      <c r="G216" s="80" t="s">
        <v>7</v>
      </c>
      <c r="H216" s="45">
        <v>59000</v>
      </c>
      <c r="I216" s="49">
        <v>59000</v>
      </c>
      <c r="J216" s="50">
        <v>0</v>
      </c>
      <c r="K216" s="31" t="str">
        <f t="shared" si="6"/>
        <v>44505030110772090200</v>
      </c>
      <c r="L216" s="25" t="s">
        <v>311</v>
      </c>
    </row>
    <row r="217" spans="1:12" s="18" customFormat="1" ht="22.5" x14ac:dyDescent="0.2">
      <c r="A217" s="51" t="s">
        <v>140</v>
      </c>
      <c r="B217" s="52" t="s">
        <v>7</v>
      </c>
      <c r="C217" s="53" t="s">
        <v>74</v>
      </c>
      <c r="D217" s="79" t="s">
        <v>267</v>
      </c>
      <c r="E217" s="192" t="s">
        <v>310</v>
      </c>
      <c r="F217" s="193"/>
      <c r="G217" s="80" t="s">
        <v>142</v>
      </c>
      <c r="H217" s="45">
        <v>59000</v>
      </c>
      <c r="I217" s="49">
        <v>59000</v>
      </c>
      <c r="J217" s="50">
        <v>0</v>
      </c>
      <c r="K217" s="31" t="str">
        <f t="shared" si="6"/>
        <v>44505030110772090240</v>
      </c>
      <c r="L217" s="25" t="s">
        <v>312</v>
      </c>
    </row>
    <row r="218" spans="1:12" s="18" customFormat="1" x14ac:dyDescent="0.2">
      <c r="A218" s="54" t="s">
        <v>143</v>
      </c>
      <c r="B218" s="55" t="s">
        <v>7</v>
      </c>
      <c r="C218" s="56" t="s">
        <v>74</v>
      </c>
      <c r="D218" s="81" t="s">
        <v>267</v>
      </c>
      <c r="E218" s="194" t="s">
        <v>310</v>
      </c>
      <c r="F218" s="195"/>
      <c r="G218" s="82" t="s">
        <v>144</v>
      </c>
      <c r="H218" s="57">
        <v>59000</v>
      </c>
      <c r="I218" s="58">
        <v>59000</v>
      </c>
      <c r="J218" s="59">
        <f>IF(IF(H218="",0,H218)=0,0,(IF(H218&gt;0,IF(I218&gt;H218,0,H218-I218),IF(I218&gt;H218,H218-I218,0))))</f>
        <v>0</v>
      </c>
      <c r="K218" s="31" t="str">
        <f t="shared" si="6"/>
        <v>44505030110772090244</v>
      </c>
      <c r="L218" s="17" t="str">
        <f>C218 &amp; D218 &amp;E218 &amp; F218 &amp; G218</f>
        <v>44505030110772090244</v>
      </c>
    </row>
    <row r="219" spans="1:12" s="18" customFormat="1" ht="45" x14ac:dyDescent="0.2">
      <c r="A219" s="51" t="s">
        <v>313</v>
      </c>
      <c r="B219" s="52" t="s">
        <v>7</v>
      </c>
      <c r="C219" s="53" t="s">
        <v>74</v>
      </c>
      <c r="D219" s="79" t="s">
        <v>267</v>
      </c>
      <c r="E219" s="192" t="s">
        <v>315</v>
      </c>
      <c r="F219" s="193"/>
      <c r="G219" s="80" t="s">
        <v>109</v>
      </c>
      <c r="H219" s="45">
        <v>18750</v>
      </c>
      <c r="I219" s="49">
        <v>18750</v>
      </c>
      <c r="J219" s="50">
        <v>0</v>
      </c>
      <c r="K219" s="31" t="str">
        <f t="shared" si="6"/>
        <v>445050301107S2090000</v>
      </c>
      <c r="L219" s="25" t="s">
        <v>314</v>
      </c>
    </row>
    <row r="220" spans="1:12" s="18" customFormat="1" ht="22.5" x14ac:dyDescent="0.2">
      <c r="A220" s="51" t="s">
        <v>138</v>
      </c>
      <c r="B220" s="52" t="s">
        <v>7</v>
      </c>
      <c r="C220" s="53" t="s">
        <v>74</v>
      </c>
      <c r="D220" s="79" t="s">
        <v>267</v>
      </c>
      <c r="E220" s="192" t="s">
        <v>315</v>
      </c>
      <c r="F220" s="193"/>
      <c r="G220" s="80" t="s">
        <v>7</v>
      </c>
      <c r="H220" s="45">
        <v>18750</v>
      </c>
      <c r="I220" s="49">
        <v>18750</v>
      </c>
      <c r="J220" s="50">
        <v>0</v>
      </c>
      <c r="K220" s="31" t="str">
        <f t="shared" si="6"/>
        <v>445050301107S2090200</v>
      </c>
      <c r="L220" s="25" t="s">
        <v>316</v>
      </c>
    </row>
    <row r="221" spans="1:12" s="18" customFormat="1" ht="22.5" x14ac:dyDescent="0.2">
      <c r="A221" s="51" t="s">
        <v>140</v>
      </c>
      <c r="B221" s="52" t="s">
        <v>7</v>
      </c>
      <c r="C221" s="53" t="s">
        <v>74</v>
      </c>
      <c r="D221" s="79" t="s">
        <v>267</v>
      </c>
      <c r="E221" s="192" t="s">
        <v>315</v>
      </c>
      <c r="F221" s="193"/>
      <c r="G221" s="80" t="s">
        <v>142</v>
      </c>
      <c r="H221" s="45">
        <v>18750</v>
      </c>
      <c r="I221" s="49">
        <v>18750</v>
      </c>
      <c r="J221" s="50">
        <v>0</v>
      </c>
      <c r="K221" s="31" t="str">
        <f t="shared" si="6"/>
        <v>445050301107S2090240</v>
      </c>
      <c r="L221" s="25" t="s">
        <v>317</v>
      </c>
    </row>
    <row r="222" spans="1:12" s="18" customFormat="1" x14ac:dyDescent="0.2">
      <c r="A222" s="54" t="s">
        <v>143</v>
      </c>
      <c r="B222" s="55" t="s">
        <v>7</v>
      </c>
      <c r="C222" s="56" t="s">
        <v>74</v>
      </c>
      <c r="D222" s="81" t="s">
        <v>267</v>
      </c>
      <c r="E222" s="194" t="s">
        <v>315</v>
      </c>
      <c r="F222" s="195"/>
      <c r="G222" s="82" t="s">
        <v>144</v>
      </c>
      <c r="H222" s="57">
        <v>18750</v>
      </c>
      <c r="I222" s="58">
        <v>18750</v>
      </c>
      <c r="J222" s="59">
        <f>IF(IF(H222="",0,H222)=0,0,(IF(H222&gt;0,IF(I222&gt;H222,0,H222-I222),IF(I222&gt;H222,H222-I222,0))))</f>
        <v>0</v>
      </c>
      <c r="K222" s="31" t="str">
        <f t="shared" si="6"/>
        <v>445050301107S2090244</v>
      </c>
      <c r="L222" s="17" t="str">
        <f>C222 &amp; D222 &amp;E222 &amp; F222 &amp; G222</f>
        <v>445050301107S2090244</v>
      </c>
    </row>
    <row r="223" spans="1:12" s="18" customFormat="1" ht="56.25" x14ac:dyDescent="0.2">
      <c r="A223" s="51" t="s">
        <v>318</v>
      </c>
      <c r="B223" s="52" t="s">
        <v>7</v>
      </c>
      <c r="C223" s="53" t="s">
        <v>74</v>
      </c>
      <c r="D223" s="79" t="s">
        <v>267</v>
      </c>
      <c r="E223" s="192" t="s">
        <v>320</v>
      </c>
      <c r="F223" s="193"/>
      <c r="G223" s="80" t="s">
        <v>109</v>
      </c>
      <c r="H223" s="45">
        <v>90</v>
      </c>
      <c r="I223" s="49"/>
      <c r="J223" s="50">
        <v>90</v>
      </c>
      <c r="K223" s="31" t="str">
        <f t="shared" si="6"/>
        <v>44505030150100160000</v>
      </c>
      <c r="L223" s="25" t="s">
        <v>319</v>
      </c>
    </row>
    <row r="224" spans="1:12" s="18" customFormat="1" ht="22.5" x14ac:dyDescent="0.2">
      <c r="A224" s="51" t="s">
        <v>138</v>
      </c>
      <c r="B224" s="52" t="s">
        <v>7</v>
      </c>
      <c r="C224" s="53" t="s">
        <v>74</v>
      </c>
      <c r="D224" s="79" t="s">
        <v>267</v>
      </c>
      <c r="E224" s="192" t="s">
        <v>320</v>
      </c>
      <c r="F224" s="193"/>
      <c r="G224" s="80" t="s">
        <v>7</v>
      </c>
      <c r="H224" s="45">
        <v>90</v>
      </c>
      <c r="I224" s="49"/>
      <c r="J224" s="50">
        <v>90</v>
      </c>
      <c r="K224" s="31" t="str">
        <f t="shared" si="6"/>
        <v>44505030150100160200</v>
      </c>
      <c r="L224" s="25" t="s">
        <v>321</v>
      </c>
    </row>
    <row r="225" spans="1:12" s="18" customFormat="1" ht="22.5" x14ac:dyDescent="0.2">
      <c r="A225" s="51" t="s">
        <v>140</v>
      </c>
      <c r="B225" s="52" t="s">
        <v>7</v>
      </c>
      <c r="C225" s="53" t="s">
        <v>74</v>
      </c>
      <c r="D225" s="79" t="s">
        <v>267</v>
      </c>
      <c r="E225" s="192" t="s">
        <v>320</v>
      </c>
      <c r="F225" s="193"/>
      <c r="G225" s="80" t="s">
        <v>142</v>
      </c>
      <c r="H225" s="45">
        <v>90</v>
      </c>
      <c r="I225" s="49"/>
      <c r="J225" s="50">
        <v>90</v>
      </c>
      <c r="K225" s="31" t="str">
        <f t="shared" si="6"/>
        <v>44505030150100160240</v>
      </c>
      <c r="L225" s="25" t="s">
        <v>322</v>
      </c>
    </row>
    <row r="226" spans="1:12" s="18" customFormat="1" x14ac:dyDescent="0.2">
      <c r="A226" s="54" t="s">
        <v>143</v>
      </c>
      <c r="B226" s="55" t="s">
        <v>7</v>
      </c>
      <c r="C226" s="56" t="s">
        <v>74</v>
      </c>
      <c r="D226" s="81" t="s">
        <v>267</v>
      </c>
      <c r="E226" s="194" t="s">
        <v>320</v>
      </c>
      <c r="F226" s="195"/>
      <c r="G226" s="82" t="s">
        <v>144</v>
      </c>
      <c r="H226" s="57">
        <v>90</v>
      </c>
      <c r="I226" s="58"/>
      <c r="J226" s="59">
        <f>IF(IF(H226="",0,H226)=0,0,(IF(H226&gt;0,IF(I226&gt;H226,0,H226-I226),IF(I226&gt;H226,H226-I226,0))))</f>
        <v>90</v>
      </c>
      <c r="K226" s="31" t="str">
        <f t="shared" si="6"/>
        <v>44505030150100160244</v>
      </c>
      <c r="L226" s="17" t="str">
        <f>C226 &amp; D226 &amp;E226 &amp; F226 &amp; G226</f>
        <v>44505030150100160244</v>
      </c>
    </row>
    <row r="227" spans="1:12" s="18" customFormat="1" ht="33.75" x14ac:dyDescent="0.2">
      <c r="A227" s="51" t="s">
        <v>323</v>
      </c>
      <c r="B227" s="52" t="s">
        <v>7</v>
      </c>
      <c r="C227" s="53" t="s">
        <v>74</v>
      </c>
      <c r="D227" s="79" t="s">
        <v>267</v>
      </c>
      <c r="E227" s="192" t="s">
        <v>325</v>
      </c>
      <c r="F227" s="193"/>
      <c r="G227" s="80" t="s">
        <v>109</v>
      </c>
      <c r="H227" s="45">
        <v>192500</v>
      </c>
      <c r="I227" s="49">
        <v>192500</v>
      </c>
      <c r="J227" s="50">
        <v>0</v>
      </c>
      <c r="K227" s="31" t="str">
        <f t="shared" si="6"/>
        <v>44505030160105764000</v>
      </c>
      <c r="L227" s="25" t="s">
        <v>324</v>
      </c>
    </row>
    <row r="228" spans="1:12" s="18" customFormat="1" ht="22.5" x14ac:dyDescent="0.2">
      <c r="A228" s="51" t="s">
        <v>138</v>
      </c>
      <c r="B228" s="52" t="s">
        <v>7</v>
      </c>
      <c r="C228" s="53" t="s">
        <v>74</v>
      </c>
      <c r="D228" s="79" t="s">
        <v>267</v>
      </c>
      <c r="E228" s="192" t="s">
        <v>325</v>
      </c>
      <c r="F228" s="193"/>
      <c r="G228" s="80" t="s">
        <v>7</v>
      </c>
      <c r="H228" s="45">
        <v>192500</v>
      </c>
      <c r="I228" s="49">
        <v>192500</v>
      </c>
      <c r="J228" s="50">
        <v>0</v>
      </c>
      <c r="K228" s="31" t="str">
        <f t="shared" si="6"/>
        <v>44505030160105764200</v>
      </c>
      <c r="L228" s="25" t="s">
        <v>326</v>
      </c>
    </row>
    <row r="229" spans="1:12" s="18" customFormat="1" ht="22.5" x14ac:dyDescent="0.2">
      <c r="A229" s="51" t="s">
        <v>140</v>
      </c>
      <c r="B229" s="52" t="s">
        <v>7</v>
      </c>
      <c r="C229" s="53" t="s">
        <v>74</v>
      </c>
      <c r="D229" s="79" t="s">
        <v>267</v>
      </c>
      <c r="E229" s="192" t="s">
        <v>325</v>
      </c>
      <c r="F229" s="193"/>
      <c r="G229" s="80" t="s">
        <v>142</v>
      </c>
      <c r="H229" s="45">
        <v>192500</v>
      </c>
      <c r="I229" s="49">
        <v>192500</v>
      </c>
      <c r="J229" s="50">
        <v>0</v>
      </c>
      <c r="K229" s="31" t="str">
        <f t="shared" si="6"/>
        <v>44505030160105764240</v>
      </c>
      <c r="L229" s="25" t="s">
        <v>327</v>
      </c>
    </row>
    <row r="230" spans="1:12" s="18" customFormat="1" x14ac:dyDescent="0.2">
      <c r="A230" s="54" t="s">
        <v>143</v>
      </c>
      <c r="B230" s="55" t="s">
        <v>7</v>
      </c>
      <c r="C230" s="56" t="s">
        <v>74</v>
      </c>
      <c r="D230" s="81" t="s">
        <v>267</v>
      </c>
      <c r="E230" s="194" t="s">
        <v>325</v>
      </c>
      <c r="F230" s="195"/>
      <c r="G230" s="82" t="s">
        <v>144</v>
      </c>
      <c r="H230" s="57">
        <v>192500</v>
      </c>
      <c r="I230" s="58">
        <v>192500</v>
      </c>
      <c r="J230" s="59">
        <f>IF(IF(H230="",0,H230)=0,0,(IF(H230&gt;0,IF(I230&gt;H230,0,H230-I230),IF(I230&gt;H230,H230-I230,0))))</f>
        <v>0</v>
      </c>
      <c r="K230" s="31" t="str">
        <f t="shared" si="6"/>
        <v>44505030160105764244</v>
      </c>
      <c r="L230" s="17" t="str">
        <f>C230 &amp; D230 &amp;E230 &amp; F230 &amp; G230</f>
        <v>44505030160105764244</v>
      </c>
    </row>
    <row r="231" spans="1:12" s="18" customFormat="1" ht="22.5" x14ac:dyDescent="0.2">
      <c r="A231" s="51" t="s">
        <v>328</v>
      </c>
      <c r="B231" s="52" t="s">
        <v>7</v>
      </c>
      <c r="C231" s="53" t="s">
        <v>74</v>
      </c>
      <c r="D231" s="79" t="s">
        <v>267</v>
      </c>
      <c r="E231" s="192" t="s">
        <v>330</v>
      </c>
      <c r="F231" s="193"/>
      <c r="G231" s="80" t="s">
        <v>109</v>
      </c>
      <c r="H231" s="45">
        <v>641800</v>
      </c>
      <c r="I231" s="49">
        <v>641800</v>
      </c>
      <c r="J231" s="50">
        <v>0</v>
      </c>
      <c r="K231" s="31" t="str">
        <f t="shared" si="6"/>
        <v>445050301601N5764000</v>
      </c>
      <c r="L231" s="25" t="s">
        <v>329</v>
      </c>
    </row>
    <row r="232" spans="1:12" s="18" customFormat="1" ht="22.5" x14ac:dyDescent="0.2">
      <c r="A232" s="51" t="s">
        <v>138</v>
      </c>
      <c r="B232" s="52" t="s">
        <v>7</v>
      </c>
      <c r="C232" s="53" t="s">
        <v>74</v>
      </c>
      <c r="D232" s="79" t="s">
        <v>267</v>
      </c>
      <c r="E232" s="192" t="s">
        <v>330</v>
      </c>
      <c r="F232" s="193"/>
      <c r="G232" s="80" t="s">
        <v>7</v>
      </c>
      <c r="H232" s="45">
        <v>641800</v>
      </c>
      <c r="I232" s="49">
        <v>641800</v>
      </c>
      <c r="J232" s="50">
        <v>0</v>
      </c>
      <c r="K232" s="31" t="str">
        <f t="shared" si="6"/>
        <v>445050301601N5764200</v>
      </c>
      <c r="L232" s="25" t="s">
        <v>331</v>
      </c>
    </row>
    <row r="233" spans="1:12" s="18" customFormat="1" ht="22.5" x14ac:dyDescent="0.2">
      <c r="A233" s="51" t="s">
        <v>140</v>
      </c>
      <c r="B233" s="52" t="s">
        <v>7</v>
      </c>
      <c r="C233" s="53" t="s">
        <v>74</v>
      </c>
      <c r="D233" s="79" t="s">
        <v>267</v>
      </c>
      <c r="E233" s="192" t="s">
        <v>330</v>
      </c>
      <c r="F233" s="193"/>
      <c r="G233" s="80" t="s">
        <v>142</v>
      </c>
      <c r="H233" s="45">
        <v>641800</v>
      </c>
      <c r="I233" s="49">
        <v>641800</v>
      </c>
      <c r="J233" s="50">
        <v>0</v>
      </c>
      <c r="K233" s="31" t="str">
        <f t="shared" si="6"/>
        <v>445050301601N5764240</v>
      </c>
      <c r="L233" s="25" t="s">
        <v>332</v>
      </c>
    </row>
    <row r="234" spans="1:12" s="18" customFormat="1" x14ac:dyDescent="0.2">
      <c r="A234" s="54" t="s">
        <v>143</v>
      </c>
      <c r="B234" s="55" t="s">
        <v>7</v>
      </c>
      <c r="C234" s="56" t="s">
        <v>74</v>
      </c>
      <c r="D234" s="81" t="s">
        <v>267</v>
      </c>
      <c r="E234" s="194" t="s">
        <v>330</v>
      </c>
      <c r="F234" s="195"/>
      <c r="G234" s="82" t="s">
        <v>144</v>
      </c>
      <c r="H234" s="57">
        <v>641800</v>
      </c>
      <c r="I234" s="58">
        <v>641800</v>
      </c>
      <c r="J234" s="59">
        <f>IF(IF(H234="",0,H234)=0,0,(IF(H234&gt;0,IF(I234&gt;H234,0,H234-I234),IF(I234&gt;H234,H234-I234,0))))</f>
        <v>0</v>
      </c>
      <c r="K234" s="31" t="str">
        <f t="shared" si="6"/>
        <v>445050301601N5764244</v>
      </c>
      <c r="L234" s="17" t="str">
        <f>C234 &amp; D234 &amp;E234 &amp; F234 &amp; G234</f>
        <v>445050301601N5764244</v>
      </c>
    </row>
    <row r="235" spans="1:12" s="18" customFormat="1" ht="67.5" x14ac:dyDescent="0.2">
      <c r="A235" s="51" t="s">
        <v>333</v>
      </c>
      <c r="B235" s="52" t="s">
        <v>7</v>
      </c>
      <c r="C235" s="53" t="s">
        <v>74</v>
      </c>
      <c r="D235" s="79" t="s">
        <v>267</v>
      </c>
      <c r="E235" s="192" t="s">
        <v>335</v>
      </c>
      <c r="F235" s="193"/>
      <c r="G235" s="80" t="s">
        <v>109</v>
      </c>
      <c r="H235" s="45">
        <v>100</v>
      </c>
      <c r="I235" s="49"/>
      <c r="J235" s="50">
        <v>100</v>
      </c>
      <c r="K235" s="31" t="str">
        <f t="shared" si="6"/>
        <v>44505030500100510000</v>
      </c>
      <c r="L235" s="25" t="s">
        <v>334</v>
      </c>
    </row>
    <row r="236" spans="1:12" s="18" customFormat="1" ht="22.5" x14ac:dyDescent="0.2">
      <c r="A236" s="51" t="s">
        <v>138</v>
      </c>
      <c r="B236" s="52" t="s">
        <v>7</v>
      </c>
      <c r="C236" s="53" t="s">
        <v>74</v>
      </c>
      <c r="D236" s="79" t="s">
        <v>267</v>
      </c>
      <c r="E236" s="192" t="s">
        <v>335</v>
      </c>
      <c r="F236" s="193"/>
      <c r="G236" s="80" t="s">
        <v>7</v>
      </c>
      <c r="H236" s="45">
        <v>100</v>
      </c>
      <c r="I236" s="49"/>
      <c r="J236" s="50">
        <v>100</v>
      </c>
      <c r="K236" s="31" t="str">
        <f t="shared" si="6"/>
        <v>44505030500100510200</v>
      </c>
      <c r="L236" s="25" t="s">
        <v>336</v>
      </c>
    </row>
    <row r="237" spans="1:12" s="18" customFormat="1" ht="22.5" x14ac:dyDescent="0.2">
      <c r="A237" s="51" t="s">
        <v>140</v>
      </c>
      <c r="B237" s="52" t="s">
        <v>7</v>
      </c>
      <c r="C237" s="53" t="s">
        <v>74</v>
      </c>
      <c r="D237" s="79" t="s">
        <v>267</v>
      </c>
      <c r="E237" s="192" t="s">
        <v>335</v>
      </c>
      <c r="F237" s="193"/>
      <c r="G237" s="80" t="s">
        <v>142</v>
      </c>
      <c r="H237" s="45">
        <v>100</v>
      </c>
      <c r="I237" s="49"/>
      <c r="J237" s="50">
        <v>100</v>
      </c>
      <c r="K237" s="31" t="str">
        <f t="shared" si="6"/>
        <v>44505030500100510240</v>
      </c>
      <c r="L237" s="25" t="s">
        <v>337</v>
      </c>
    </row>
    <row r="238" spans="1:12" s="18" customFormat="1" x14ac:dyDescent="0.2">
      <c r="A238" s="54" t="s">
        <v>143</v>
      </c>
      <c r="B238" s="55" t="s">
        <v>7</v>
      </c>
      <c r="C238" s="56" t="s">
        <v>74</v>
      </c>
      <c r="D238" s="81" t="s">
        <v>267</v>
      </c>
      <c r="E238" s="194" t="s">
        <v>335</v>
      </c>
      <c r="F238" s="195"/>
      <c r="G238" s="82" t="s">
        <v>144</v>
      </c>
      <c r="H238" s="57">
        <v>100</v>
      </c>
      <c r="I238" s="58"/>
      <c r="J238" s="59">
        <f>IF(IF(H238="",0,H238)=0,0,(IF(H238&gt;0,IF(I238&gt;H238,0,H238-I238),IF(I238&gt;H238,H238-I238,0))))</f>
        <v>100</v>
      </c>
      <c r="K238" s="31" t="str">
        <f t="shared" si="6"/>
        <v>44505030500100510244</v>
      </c>
      <c r="L238" s="17" t="str">
        <f>C238 &amp; D238 &amp;E238 &amp; F238 &amp; G238</f>
        <v>44505030500100510244</v>
      </c>
    </row>
    <row r="239" spans="1:12" s="18" customFormat="1" x14ac:dyDescent="0.2">
      <c r="A239" s="51" t="s">
        <v>338</v>
      </c>
      <c r="B239" s="52" t="s">
        <v>7</v>
      </c>
      <c r="C239" s="53" t="s">
        <v>74</v>
      </c>
      <c r="D239" s="79" t="s">
        <v>340</v>
      </c>
      <c r="E239" s="192" t="s">
        <v>108</v>
      </c>
      <c r="F239" s="193"/>
      <c r="G239" s="80" t="s">
        <v>109</v>
      </c>
      <c r="H239" s="45">
        <v>1000</v>
      </c>
      <c r="I239" s="49">
        <v>1000</v>
      </c>
      <c r="J239" s="50">
        <v>0</v>
      </c>
      <c r="K239" s="31" t="str">
        <f t="shared" si="6"/>
        <v>44507000000000000000</v>
      </c>
      <c r="L239" s="25" t="s">
        <v>339</v>
      </c>
    </row>
    <row r="240" spans="1:12" s="18" customFormat="1" x14ac:dyDescent="0.2">
      <c r="A240" s="51" t="s">
        <v>341</v>
      </c>
      <c r="B240" s="52" t="s">
        <v>7</v>
      </c>
      <c r="C240" s="53" t="s">
        <v>74</v>
      </c>
      <c r="D240" s="79" t="s">
        <v>343</v>
      </c>
      <c r="E240" s="192" t="s">
        <v>108</v>
      </c>
      <c r="F240" s="193"/>
      <c r="G240" s="80" t="s">
        <v>109</v>
      </c>
      <c r="H240" s="45">
        <v>1000</v>
      </c>
      <c r="I240" s="49">
        <v>1000</v>
      </c>
      <c r="J240" s="50">
        <v>0</v>
      </c>
      <c r="K240" s="31" t="str">
        <f t="shared" si="6"/>
        <v>44507070000000000000</v>
      </c>
      <c r="L240" s="25" t="s">
        <v>342</v>
      </c>
    </row>
    <row r="241" spans="1:12" s="18" customFormat="1" ht="22.5" x14ac:dyDescent="0.2">
      <c r="A241" s="51" t="s">
        <v>344</v>
      </c>
      <c r="B241" s="52" t="s">
        <v>7</v>
      </c>
      <c r="C241" s="53" t="s">
        <v>74</v>
      </c>
      <c r="D241" s="79" t="s">
        <v>343</v>
      </c>
      <c r="E241" s="192" t="s">
        <v>346</v>
      </c>
      <c r="F241" s="193"/>
      <c r="G241" s="80" t="s">
        <v>109</v>
      </c>
      <c r="H241" s="45">
        <v>1000</v>
      </c>
      <c r="I241" s="49">
        <v>1000</v>
      </c>
      <c r="J241" s="50">
        <v>0</v>
      </c>
      <c r="K241" s="31" t="str">
        <f t="shared" si="6"/>
        <v>44507070120200320000</v>
      </c>
      <c r="L241" s="25" t="s">
        <v>345</v>
      </c>
    </row>
    <row r="242" spans="1:12" s="18" customFormat="1" ht="22.5" x14ac:dyDescent="0.2">
      <c r="A242" s="51" t="s">
        <v>138</v>
      </c>
      <c r="B242" s="52" t="s">
        <v>7</v>
      </c>
      <c r="C242" s="53" t="s">
        <v>74</v>
      </c>
      <c r="D242" s="79" t="s">
        <v>343</v>
      </c>
      <c r="E242" s="192" t="s">
        <v>346</v>
      </c>
      <c r="F242" s="193"/>
      <c r="G242" s="80" t="s">
        <v>7</v>
      </c>
      <c r="H242" s="45">
        <v>1000</v>
      </c>
      <c r="I242" s="49">
        <v>1000</v>
      </c>
      <c r="J242" s="50">
        <v>0</v>
      </c>
      <c r="K242" s="31" t="str">
        <f t="shared" ref="K242:K262" si="7">C242 &amp; D242 &amp;E242 &amp; F242 &amp; G242</f>
        <v>44507070120200320200</v>
      </c>
      <c r="L242" s="25" t="s">
        <v>347</v>
      </c>
    </row>
    <row r="243" spans="1:12" s="18" customFormat="1" ht="22.5" x14ac:dyDescent="0.2">
      <c r="A243" s="51" t="s">
        <v>140</v>
      </c>
      <c r="B243" s="52" t="s">
        <v>7</v>
      </c>
      <c r="C243" s="53" t="s">
        <v>74</v>
      </c>
      <c r="D243" s="79" t="s">
        <v>343</v>
      </c>
      <c r="E243" s="192" t="s">
        <v>346</v>
      </c>
      <c r="F243" s="193"/>
      <c r="G243" s="80" t="s">
        <v>142</v>
      </c>
      <c r="H243" s="45">
        <v>1000</v>
      </c>
      <c r="I243" s="49">
        <v>1000</v>
      </c>
      <c r="J243" s="50">
        <v>0</v>
      </c>
      <c r="K243" s="31" t="str">
        <f t="shared" si="7"/>
        <v>44507070120200320240</v>
      </c>
      <c r="L243" s="25" t="s">
        <v>348</v>
      </c>
    </row>
    <row r="244" spans="1:12" s="18" customFormat="1" x14ac:dyDescent="0.2">
      <c r="A244" s="54" t="s">
        <v>143</v>
      </c>
      <c r="B244" s="55" t="s">
        <v>7</v>
      </c>
      <c r="C244" s="56" t="s">
        <v>74</v>
      </c>
      <c r="D244" s="81" t="s">
        <v>343</v>
      </c>
      <c r="E244" s="194" t="s">
        <v>346</v>
      </c>
      <c r="F244" s="195"/>
      <c r="G244" s="82" t="s">
        <v>144</v>
      </c>
      <c r="H244" s="57">
        <v>1000</v>
      </c>
      <c r="I244" s="58">
        <v>1000</v>
      </c>
      <c r="J244" s="59">
        <f>IF(IF(H244="",0,H244)=0,0,(IF(H244&gt;0,IF(I244&gt;H244,0,H244-I244),IF(I244&gt;H244,H244-I244,0))))</f>
        <v>0</v>
      </c>
      <c r="K244" s="31" t="str">
        <f t="shared" si="7"/>
        <v>44507070120200320244</v>
      </c>
      <c r="L244" s="17" t="str">
        <f>C244 &amp; D244 &amp;E244 &amp; F244 &amp; G244</f>
        <v>44507070120200320244</v>
      </c>
    </row>
    <row r="245" spans="1:12" s="18" customFormat="1" x14ac:dyDescent="0.2">
      <c r="A245" s="51" t="s">
        <v>349</v>
      </c>
      <c r="B245" s="52" t="s">
        <v>7</v>
      </c>
      <c r="C245" s="53" t="s">
        <v>74</v>
      </c>
      <c r="D245" s="79" t="s">
        <v>351</v>
      </c>
      <c r="E245" s="192" t="s">
        <v>108</v>
      </c>
      <c r="F245" s="193"/>
      <c r="G245" s="80" t="s">
        <v>109</v>
      </c>
      <c r="H245" s="45">
        <v>4000</v>
      </c>
      <c r="I245" s="49">
        <v>4000</v>
      </c>
      <c r="J245" s="50">
        <v>0</v>
      </c>
      <c r="K245" s="31" t="str">
        <f t="shared" si="7"/>
        <v>44508000000000000000</v>
      </c>
      <c r="L245" s="25" t="s">
        <v>350</v>
      </c>
    </row>
    <row r="246" spans="1:12" s="18" customFormat="1" x14ac:dyDescent="0.2">
      <c r="A246" s="51" t="s">
        <v>352</v>
      </c>
      <c r="B246" s="52" t="s">
        <v>7</v>
      </c>
      <c r="C246" s="53" t="s">
        <v>74</v>
      </c>
      <c r="D246" s="79" t="s">
        <v>354</v>
      </c>
      <c r="E246" s="192" t="s">
        <v>108</v>
      </c>
      <c r="F246" s="193"/>
      <c r="G246" s="80" t="s">
        <v>109</v>
      </c>
      <c r="H246" s="45">
        <v>4000</v>
      </c>
      <c r="I246" s="49">
        <v>4000</v>
      </c>
      <c r="J246" s="50">
        <v>0</v>
      </c>
      <c r="K246" s="31" t="str">
        <f t="shared" si="7"/>
        <v>44508010000000000000</v>
      </c>
      <c r="L246" s="25" t="s">
        <v>353</v>
      </c>
    </row>
    <row r="247" spans="1:12" s="18" customFormat="1" x14ac:dyDescent="0.2">
      <c r="A247" s="51" t="s">
        <v>355</v>
      </c>
      <c r="B247" s="52" t="s">
        <v>7</v>
      </c>
      <c r="C247" s="53" t="s">
        <v>74</v>
      </c>
      <c r="D247" s="79" t="s">
        <v>354</v>
      </c>
      <c r="E247" s="192" t="s">
        <v>357</v>
      </c>
      <c r="F247" s="193"/>
      <c r="G247" s="80" t="s">
        <v>109</v>
      </c>
      <c r="H247" s="45">
        <v>4000</v>
      </c>
      <c r="I247" s="49">
        <v>4000</v>
      </c>
      <c r="J247" s="50">
        <v>0</v>
      </c>
      <c r="K247" s="31" t="str">
        <f t="shared" si="7"/>
        <v>44508010120300330000</v>
      </c>
      <c r="L247" s="25" t="s">
        <v>356</v>
      </c>
    </row>
    <row r="248" spans="1:12" s="18" customFormat="1" ht="22.5" x14ac:dyDescent="0.2">
      <c r="A248" s="51" t="s">
        <v>138</v>
      </c>
      <c r="B248" s="52" t="s">
        <v>7</v>
      </c>
      <c r="C248" s="53" t="s">
        <v>74</v>
      </c>
      <c r="D248" s="79" t="s">
        <v>354</v>
      </c>
      <c r="E248" s="192" t="s">
        <v>357</v>
      </c>
      <c r="F248" s="193"/>
      <c r="G248" s="80" t="s">
        <v>7</v>
      </c>
      <c r="H248" s="45">
        <v>4000</v>
      </c>
      <c r="I248" s="49">
        <v>4000</v>
      </c>
      <c r="J248" s="50">
        <v>0</v>
      </c>
      <c r="K248" s="31" t="str">
        <f t="shared" si="7"/>
        <v>44508010120300330200</v>
      </c>
      <c r="L248" s="25" t="s">
        <v>358</v>
      </c>
    </row>
    <row r="249" spans="1:12" s="18" customFormat="1" ht="22.5" x14ac:dyDescent="0.2">
      <c r="A249" s="51" t="s">
        <v>140</v>
      </c>
      <c r="B249" s="52" t="s">
        <v>7</v>
      </c>
      <c r="C249" s="53" t="s">
        <v>74</v>
      </c>
      <c r="D249" s="79" t="s">
        <v>354</v>
      </c>
      <c r="E249" s="192" t="s">
        <v>357</v>
      </c>
      <c r="F249" s="193"/>
      <c r="G249" s="80" t="s">
        <v>142</v>
      </c>
      <c r="H249" s="45">
        <v>4000</v>
      </c>
      <c r="I249" s="49">
        <v>4000</v>
      </c>
      <c r="J249" s="50">
        <v>0</v>
      </c>
      <c r="K249" s="31" t="str">
        <f t="shared" si="7"/>
        <v>44508010120300330240</v>
      </c>
      <c r="L249" s="25" t="s">
        <v>359</v>
      </c>
    </row>
    <row r="250" spans="1:12" s="18" customFormat="1" x14ac:dyDescent="0.2">
      <c r="A250" s="54" t="s">
        <v>143</v>
      </c>
      <c r="B250" s="55" t="s">
        <v>7</v>
      </c>
      <c r="C250" s="56" t="s">
        <v>74</v>
      </c>
      <c r="D250" s="81" t="s">
        <v>354</v>
      </c>
      <c r="E250" s="194" t="s">
        <v>357</v>
      </c>
      <c r="F250" s="195"/>
      <c r="G250" s="82" t="s">
        <v>144</v>
      </c>
      <c r="H250" s="57">
        <v>4000</v>
      </c>
      <c r="I250" s="58">
        <v>4000</v>
      </c>
      <c r="J250" s="59">
        <f>IF(IF(H250="",0,H250)=0,0,(IF(H250&gt;0,IF(I250&gt;H250,0,H250-I250),IF(I250&gt;H250,H250-I250,0))))</f>
        <v>0</v>
      </c>
      <c r="K250" s="31" t="str">
        <f t="shared" si="7"/>
        <v>44508010120300330244</v>
      </c>
      <c r="L250" s="17" t="str">
        <f>C250 &amp; D250 &amp;E250 &amp; F250 &amp; G250</f>
        <v>44508010120300330244</v>
      </c>
    </row>
    <row r="251" spans="1:12" s="18" customFormat="1" x14ac:dyDescent="0.2">
      <c r="A251" s="51" t="s">
        <v>360</v>
      </c>
      <c r="B251" s="52" t="s">
        <v>7</v>
      </c>
      <c r="C251" s="53" t="s">
        <v>74</v>
      </c>
      <c r="D251" s="79" t="s">
        <v>362</v>
      </c>
      <c r="E251" s="192" t="s">
        <v>108</v>
      </c>
      <c r="F251" s="193"/>
      <c r="G251" s="80" t="s">
        <v>109</v>
      </c>
      <c r="H251" s="45">
        <v>88100</v>
      </c>
      <c r="I251" s="49">
        <v>84461.759999999995</v>
      </c>
      <c r="J251" s="50">
        <v>3638.24</v>
      </c>
      <c r="K251" s="31" t="str">
        <f t="shared" si="7"/>
        <v>44510000000000000000</v>
      </c>
      <c r="L251" s="25" t="s">
        <v>361</v>
      </c>
    </row>
    <row r="252" spans="1:12" s="18" customFormat="1" x14ac:dyDescent="0.2">
      <c r="A252" s="51" t="s">
        <v>363</v>
      </c>
      <c r="B252" s="52" t="s">
        <v>7</v>
      </c>
      <c r="C252" s="53" t="s">
        <v>74</v>
      </c>
      <c r="D252" s="79" t="s">
        <v>365</v>
      </c>
      <c r="E252" s="192" t="s">
        <v>108</v>
      </c>
      <c r="F252" s="193"/>
      <c r="G252" s="80" t="s">
        <v>109</v>
      </c>
      <c r="H252" s="45">
        <v>88100</v>
      </c>
      <c r="I252" s="49">
        <v>84461.759999999995</v>
      </c>
      <c r="J252" s="50">
        <v>3638.24</v>
      </c>
      <c r="K252" s="31" t="str">
        <f t="shared" si="7"/>
        <v>44510010000000000000</v>
      </c>
      <c r="L252" s="25" t="s">
        <v>364</v>
      </c>
    </row>
    <row r="253" spans="1:12" s="18" customFormat="1" x14ac:dyDescent="0.2">
      <c r="A253" s="51" t="s">
        <v>366</v>
      </c>
      <c r="B253" s="52" t="s">
        <v>7</v>
      </c>
      <c r="C253" s="53" t="s">
        <v>74</v>
      </c>
      <c r="D253" s="79" t="s">
        <v>365</v>
      </c>
      <c r="E253" s="192" t="s">
        <v>368</v>
      </c>
      <c r="F253" s="193"/>
      <c r="G253" s="80" t="s">
        <v>109</v>
      </c>
      <c r="H253" s="45">
        <v>88100</v>
      </c>
      <c r="I253" s="49">
        <v>84461.759999999995</v>
      </c>
      <c r="J253" s="50">
        <v>3638.24</v>
      </c>
      <c r="K253" s="31" t="str">
        <f t="shared" si="7"/>
        <v>44510019900061010000</v>
      </c>
      <c r="L253" s="25" t="s">
        <v>367</v>
      </c>
    </row>
    <row r="254" spans="1:12" s="18" customFormat="1" x14ac:dyDescent="0.2">
      <c r="A254" s="51" t="s">
        <v>369</v>
      </c>
      <c r="B254" s="52" t="s">
        <v>7</v>
      </c>
      <c r="C254" s="53" t="s">
        <v>74</v>
      </c>
      <c r="D254" s="79" t="s">
        <v>365</v>
      </c>
      <c r="E254" s="192" t="s">
        <v>368</v>
      </c>
      <c r="F254" s="193"/>
      <c r="G254" s="80" t="s">
        <v>371</v>
      </c>
      <c r="H254" s="45">
        <v>88100</v>
      </c>
      <c r="I254" s="49">
        <v>84461.759999999995</v>
      </c>
      <c r="J254" s="50">
        <v>3638.24</v>
      </c>
      <c r="K254" s="31" t="str">
        <f t="shared" si="7"/>
        <v>44510019900061010300</v>
      </c>
      <c r="L254" s="25" t="s">
        <v>370</v>
      </c>
    </row>
    <row r="255" spans="1:12" s="18" customFormat="1" x14ac:dyDescent="0.2">
      <c r="A255" s="51" t="s">
        <v>372</v>
      </c>
      <c r="B255" s="52" t="s">
        <v>7</v>
      </c>
      <c r="C255" s="53" t="s">
        <v>74</v>
      </c>
      <c r="D255" s="79" t="s">
        <v>365</v>
      </c>
      <c r="E255" s="192" t="s">
        <v>368</v>
      </c>
      <c r="F255" s="193"/>
      <c r="G255" s="80" t="s">
        <v>374</v>
      </c>
      <c r="H255" s="45">
        <v>88100</v>
      </c>
      <c r="I255" s="49">
        <v>84461.759999999995</v>
      </c>
      <c r="J255" s="50">
        <v>3638.24</v>
      </c>
      <c r="K255" s="31" t="str">
        <f t="shared" si="7"/>
        <v>44510019900061010310</v>
      </c>
      <c r="L255" s="25" t="s">
        <v>373</v>
      </c>
    </row>
    <row r="256" spans="1:12" s="18" customFormat="1" x14ac:dyDescent="0.2">
      <c r="A256" s="54" t="s">
        <v>375</v>
      </c>
      <c r="B256" s="55" t="s">
        <v>7</v>
      </c>
      <c r="C256" s="56" t="s">
        <v>74</v>
      </c>
      <c r="D256" s="81" t="s">
        <v>365</v>
      </c>
      <c r="E256" s="194" t="s">
        <v>368</v>
      </c>
      <c r="F256" s="195"/>
      <c r="G256" s="82" t="s">
        <v>376</v>
      </c>
      <c r="H256" s="57">
        <v>88100</v>
      </c>
      <c r="I256" s="58">
        <v>84461.759999999995</v>
      </c>
      <c r="J256" s="59">
        <f>IF(IF(H256="",0,H256)=0,0,(IF(H256&gt;0,IF(I256&gt;H256,0,H256-I256),IF(I256&gt;H256,H256-I256,0))))</f>
        <v>3638.24</v>
      </c>
      <c r="K256" s="31" t="str">
        <f t="shared" si="7"/>
        <v>44510019900061010312</v>
      </c>
      <c r="L256" s="17" t="str">
        <f>C256 &amp; D256 &amp;E256 &amp; F256 &amp; G256</f>
        <v>44510019900061010312</v>
      </c>
    </row>
    <row r="257" spans="1:12" s="18" customFormat="1" x14ac:dyDescent="0.2">
      <c r="A257" s="51" t="s">
        <v>377</v>
      </c>
      <c r="B257" s="52" t="s">
        <v>7</v>
      </c>
      <c r="C257" s="53" t="s">
        <v>74</v>
      </c>
      <c r="D257" s="79" t="s">
        <v>379</v>
      </c>
      <c r="E257" s="192" t="s">
        <v>108</v>
      </c>
      <c r="F257" s="193"/>
      <c r="G257" s="80" t="s">
        <v>109</v>
      </c>
      <c r="H257" s="45">
        <v>5400</v>
      </c>
      <c r="I257" s="49">
        <v>5400</v>
      </c>
      <c r="J257" s="50">
        <v>0</v>
      </c>
      <c r="K257" s="31" t="str">
        <f t="shared" si="7"/>
        <v>44511000000000000000</v>
      </c>
      <c r="L257" s="25" t="s">
        <v>378</v>
      </c>
    </row>
    <row r="258" spans="1:12" s="18" customFormat="1" x14ac:dyDescent="0.2">
      <c r="A258" s="51" t="s">
        <v>380</v>
      </c>
      <c r="B258" s="52" t="s">
        <v>7</v>
      </c>
      <c r="C258" s="53" t="s">
        <v>74</v>
      </c>
      <c r="D258" s="79" t="s">
        <v>382</v>
      </c>
      <c r="E258" s="192" t="s">
        <v>108</v>
      </c>
      <c r="F258" s="193"/>
      <c r="G258" s="80" t="s">
        <v>109</v>
      </c>
      <c r="H258" s="45">
        <v>5400</v>
      </c>
      <c r="I258" s="49">
        <v>5400</v>
      </c>
      <c r="J258" s="50">
        <v>0</v>
      </c>
      <c r="K258" s="31" t="str">
        <f t="shared" si="7"/>
        <v>44511010000000000000</v>
      </c>
      <c r="L258" s="25" t="s">
        <v>381</v>
      </c>
    </row>
    <row r="259" spans="1:12" s="18" customFormat="1" x14ac:dyDescent="0.2">
      <c r="A259" s="51" t="s">
        <v>383</v>
      </c>
      <c r="B259" s="52" t="s">
        <v>7</v>
      </c>
      <c r="C259" s="53" t="s">
        <v>74</v>
      </c>
      <c r="D259" s="79" t="s">
        <v>382</v>
      </c>
      <c r="E259" s="192" t="s">
        <v>385</v>
      </c>
      <c r="F259" s="193"/>
      <c r="G259" s="80" t="s">
        <v>109</v>
      </c>
      <c r="H259" s="45">
        <v>5400</v>
      </c>
      <c r="I259" s="49">
        <v>5400</v>
      </c>
      <c r="J259" s="50">
        <v>0</v>
      </c>
      <c r="K259" s="31" t="str">
        <f t="shared" si="7"/>
        <v>44511010120100310000</v>
      </c>
      <c r="L259" s="25" t="s">
        <v>384</v>
      </c>
    </row>
    <row r="260" spans="1:12" s="18" customFormat="1" ht="22.5" x14ac:dyDescent="0.2">
      <c r="A260" s="51" t="s">
        <v>138</v>
      </c>
      <c r="B260" s="52" t="s">
        <v>7</v>
      </c>
      <c r="C260" s="53" t="s">
        <v>74</v>
      </c>
      <c r="D260" s="79" t="s">
        <v>382</v>
      </c>
      <c r="E260" s="192" t="s">
        <v>385</v>
      </c>
      <c r="F260" s="193"/>
      <c r="G260" s="80" t="s">
        <v>7</v>
      </c>
      <c r="H260" s="45">
        <v>5400</v>
      </c>
      <c r="I260" s="49">
        <v>5400</v>
      </c>
      <c r="J260" s="50">
        <v>0</v>
      </c>
      <c r="K260" s="31" t="str">
        <f t="shared" si="7"/>
        <v>44511010120100310200</v>
      </c>
      <c r="L260" s="25" t="s">
        <v>386</v>
      </c>
    </row>
    <row r="261" spans="1:12" s="18" customFormat="1" ht="22.5" x14ac:dyDescent="0.2">
      <c r="A261" s="51" t="s">
        <v>140</v>
      </c>
      <c r="B261" s="52" t="s">
        <v>7</v>
      </c>
      <c r="C261" s="53" t="s">
        <v>74</v>
      </c>
      <c r="D261" s="79" t="s">
        <v>382</v>
      </c>
      <c r="E261" s="192" t="s">
        <v>385</v>
      </c>
      <c r="F261" s="193"/>
      <c r="G261" s="80" t="s">
        <v>142</v>
      </c>
      <c r="H261" s="45">
        <v>5400</v>
      </c>
      <c r="I261" s="49">
        <v>5400</v>
      </c>
      <c r="J261" s="50">
        <v>0</v>
      </c>
      <c r="K261" s="31" t="str">
        <f t="shared" si="7"/>
        <v>44511010120100310240</v>
      </c>
      <c r="L261" s="25" t="s">
        <v>387</v>
      </c>
    </row>
    <row r="262" spans="1:12" s="18" customFormat="1" x14ac:dyDescent="0.2">
      <c r="A262" s="54" t="s">
        <v>143</v>
      </c>
      <c r="B262" s="55" t="s">
        <v>7</v>
      </c>
      <c r="C262" s="56" t="s">
        <v>74</v>
      </c>
      <c r="D262" s="81" t="s">
        <v>382</v>
      </c>
      <c r="E262" s="194" t="s">
        <v>385</v>
      </c>
      <c r="F262" s="195"/>
      <c r="G262" s="82" t="s">
        <v>144</v>
      </c>
      <c r="H262" s="57">
        <v>5400</v>
      </c>
      <c r="I262" s="58">
        <v>5400</v>
      </c>
      <c r="J262" s="59">
        <f>IF(IF(H262="",0,H262)=0,0,(IF(H262&gt;0,IF(I262&gt;H262,0,H262-I262),IF(I262&gt;H262,H262-I262,0))))</f>
        <v>0</v>
      </c>
      <c r="K262" s="31" t="str">
        <f t="shared" si="7"/>
        <v>44511010120100310244</v>
      </c>
      <c r="L262" s="17" t="str">
        <f>C262 &amp; D262 &amp;E262 &amp; F262 &amp; G262</f>
        <v>44511010120100310244</v>
      </c>
    </row>
    <row r="263" spans="1:12" ht="5.25" hidden="1" customHeight="1" thickBot="1" x14ac:dyDescent="0.25">
      <c r="A263" s="83"/>
      <c r="B263" s="84"/>
      <c r="C263" s="85"/>
      <c r="D263" s="85"/>
      <c r="E263" s="85"/>
      <c r="F263" s="85"/>
      <c r="G263" s="85"/>
      <c r="H263" s="86"/>
      <c r="I263" s="87"/>
      <c r="J263" s="88"/>
      <c r="K263" s="29"/>
    </row>
    <row r="264" spans="1:12" ht="13.5" thickBot="1" x14ac:dyDescent="0.25">
      <c r="A264" s="89"/>
      <c r="B264" s="89"/>
      <c r="C264" s="69"/>
      <c r="D264" s="69"/>
      <c r="E264" s="69"/>
      <c r="F264" s="69"/>
      <c r="G264" s="69"/>
      <c r="H264" s="90"/>
      <c r="I264" s="90"/>
      <c r="J264" s="90"/>
      <c r="K264" s="16"/>
    </row>
    <row r="265" spans="1:12" ht="28.5" customHeight="1" thickBot="1" x14ac:dyDescent="0.25">
      <c r="A265" s="91" t="s">
        <v>18</v>
      </c>
      <c r="B265" s="92">
        <v>450</v>
      </c>
      <c r="C265" s="189" t="s">
        <v>17</v>
      </c>
      <c r="D265" s="190"/>
      <c r="E265" s="190"/>
      <c r="F265" s="190"/>
      <c r="G265" s="191"/>
      <c r="H265" s="93">
        <f>0-H273</f>
        <v>-933354.93</v>
      </c>
      <c r="I265" s="93">
        <f>I15-I80</f>
        <v>-354574.45</v>
      </c>
      <c r="J265" s="94" t="s">
        <v>17</v>
      </c>
    </row>
    <row r="266" spans="1:12" x14ac:dyDescent="0.2">
      <c r="A266" s="89"/>
      <c r="B266" s="95"/>
      <c r="C266" s="69"/>
      <c r="D266" s="69"/>
      <c r="E266" s="69"/>
      <c r="F266" s="69"/>
      <c r="G266" s="69"/>
      <c r="H266" s="69"/>
      <c r="I266" s="69"/>
      <c r="J266" s="69"/>
    </row>
    <row r="267" spans="1:12" ht="15" x14ac:dyDescent="0.25">
      <c r="A267" s="185" t="s">
        <v>32</v>
      </c>
      <c r="B267" s="185"/>
      <c r="C267" s="185"/>
      <c r="D267" s="185"/>
      <c r="E267" s="185"/>
      <c r="F267" s="185"/>
      <c r="G267" s="185"/>
      <c r="H267" s="185"/>
      <c r="I267" s="185"/>
      <c r="J267" s="185"/>
      <c r="K267" s="26"/>
    </row>
    <row r="268" spans="1:12" x14ac:dyDescent="0.2">
      <c r="A268" s="71"/>
      <c r="B268" s="96"/>
      <c r="C268" s="72"/>
      <c r="D268" s="72"/>
      <c r="E268" s="72"/>
      <c r="F268" s="72"/>
      <c r="G268" s="72"/>
      <c r="H268" s="73"/>
      <c r="I268" s="73"/>
      <c r="J268" s="97" t="s">
        <v>27</v>
      </c>
      <c r="K268" s="15"/>
    </row>
    <row r="269" spans="1:12" ht="17.100000000000001" customHeight="1" x14ac:dyDescent="0.2">
      <c r="A269" s="162" t="s">
        <v>39</v>
      </c>
      <c r="B269" s="162" t="s">
        <v>40</v>
      </c>
      <c r="C269" s="200" t="s">
        <v>45</v>
      </c>
      <c r="D269" s="201"/>
      <c r="E269" s="201"/>
      <c r="F269" s="201"/>
      <c r="G269" s="202"/>
      <c r="H269" s="162" t="s">
        <v>42</v>
      </c>
      <c r="I269" s="162" t="s">
        <v>23</v>
      </c>
      <c r="J269" s="162" t="s">
        <v>43</v>
      </c>
      <c r="K269" s="27"/>
    </row>
    <row r="270" spans="1:12" ht="17.100000000000001" customHeight="1" x14ac:dyDescent="0.2">
      <c r="A270" s="163"/>
      <c r="B270" s="163"/>
      <c r="C270" s="203"/>
      <c r="D270" s="204"/>
      <c r="E270" s="204"/>
      <c r="F270" s="204"/>
      <c r="G270" s="205"/>
      <c r="H270" s="163"/>
      <c r="I270" s="163"/>
      <c r="J270" s="163"/>
      <c r="K270" s="27"/>
    </row>
    <row r="271" spans="1:12" ht="17.100000000000001" customHeight="1" x14ac:dyDescent="0.2">
      <c r="A271" s="164"/>
      <c r="B271" s="164"/>
      <c r="C271" s="206"/>
      <c r="D271" s="207"/>
      <c r="E271" s="207"/>
      <c r="F271" s="207"/>
      <c r="G271" s="208"/>
      <c r="H271" s="164"/>
      <c r="I271" s="164"/>
      <c r="J271" s="164"/>
      <c r="K271" s="27"/>
    </row>
    <row r="272" spans="1:12" ht="13.5" thickBot="1" x14ac:dyDescent="0.25">
      <c r="A272" s="40">
        <v>1</v>
      </c>
      <c r="B272" s="41">
        <v>2</v>
      </c>
      <c r="C272" s="211">
        <v>3</v>
      </c>
      <c r="D272" s="212"/>
      <c r="E272" s="212"/>
      <c r="F272" s="212"/>
      <c r="G272" s="213"/>
      <c r="H272" s="42" t="s">
        <v>2</v>
      </c>
      <c r="I272" s="42" t="s">
        <v>25</v>
      </c>
      <c r="J272" s="42" t="s">
        <v>26</v>
      </c>
      <c r="K272" s="28"/>
    </row>
    <row r="273" spans="1:12" ht="12.75" customHeight="1" x14ac:dyDescent="0.2">
      <c r="A273" s="98" t="s">
        <v>33</v>
      </c>
      <c r="B273" s="44" t="s">
        <v>8</v>
      </c>
      <c r="C273" s="196" t="s">
        <v>17</v>
      </c>
      <c r="D273" s="197"/>
      <c r="E273" s="197"/>
      <c r="F273" s="197"/>
      <c r="G273" s="198"/>
      <c r="H273" s="45">
        <f>H275+H280+H285</f>
        <v>933354.93</v>
      </c>
      <c r="I273" s="45">
        <f>I275+I280+I285</f>
        <v>354574.45</v>
      </c>
      <c r="J273" s="46">
        <f>J275+J280+J285</f>
        <v>578780.48</v>
      </c>
    </row>
    <row r="274" spans="1:12" ht="12.75" customHeight="1" x14ac:dyDescent="0.2">
      <c r="A274" s="99" t="s">
        <v>11</v>
      </c>
      <c r="B274" s="100"/>
      <c r="C274" s="214"/>
      <c r="D274" s="215"/>
      <c r="E274" s="215"/>
      <c r="F274" s="215"/>
      <c r="G274" s="216"/>
      <c r="H274" s="101"/>
      <c r="I274" s="102"/>
      <c r="J274" s="103"/>
    </row>
    <row r="275" spans="1:12" ht="12.75" customHeight="1" x14ac:dyDescent="0.2">
      <c r="A275" s="98" t="s">
        <v>34</v>
      </c>
      <c r="B275" s="52" t="s">
        <v>12</v>
      </c>
      <c r="C275" s="217" t="s">
        <v>17</v>
      </c>
      <c r="D275" s="218"/>
      <c r="E275" s="218"/>
      <c r="F275" s="218"/>
      <c r="G275" s="219"/>
      <c r="H275" s="45">
        <v>0</v>
      </c>
      <c r="I275" s="45">
        <v>0</v>
      </c>
      <c r="J275" s="50">
        <v>0</v>
      </c>
    </row>
    <row r="276" spans="1:12" ht="12.75" customHeight="1" x14ac:dyDescent="0.2">
      <c r="A276" s="99" t="s">
        <v>10</v>
      </c>
      <c r="B276" s="48"/>
      <c r="C276" s="166"/>
      <c r="D276" s="167"/>
      <c r="E276" s="167"/>
      <c r="F276" s="167"/>
      <c r="G276" s="168"/>
      <c r="H276" s="104"/>
      <c r="I276" s="105"/>
      <c r="J276" s="106"/>
    </row>
    <row r="277" spans="1:12" hidden="1" x14ac:dyDescent="0.2">
      <c r="A277" s="107"/>
      <c r="B277" s="108" t="s">
        <v>12</v>
      </c>
      <c r="C277" s="109"/>
      <c r="D277" s="176"/>
      <c r="E277" s="177"/>
      <c r="F277" s="177"/>
      <c r="G277" s="178"/>
      <c r="H277" s="110"/>
      <c r="I277" s="111"/>
      <c r="J277" s="112"/>
      <c r="K277" s="36" t="str">
        <f>C277 &amp; D277 &amp; G277</f>
        <v/>
      </c>
      <c r="L277" s="37"/>
    </row>
    <row r="278" spans="1:12" s="18" customFormat="1" x14ac:dyDescent="0.2">
      <c r="A278" s="113"/>
      <c r="B278" s="114" t="s">
        <v>12</v>
      </c>
      <c r="C278" s="115"/>
      <c r="D278" s="174"/>
      <c r="E278" s="174"/>
      <c r="F278" s="174"/>
      <c r="G278" s="175"/>
      <c r="H278" s="116"/>
      <c r="I278" s="117"/>
      <c r="J278" s="118">
        <f>IF(IF(H278="",0,H278)=0,0,(IF(H278&gt;0,IF(I278&gt;H278,0,H278-I278),IF(I278&gt;H278,H278-I278,0))))</f>
        <v>0</v>
      </c>
      <c r="K278" s="38" t="str">
        <f>C278 &amp; D278 &amp; G278</f>
        <v/>
      </c>
      <c r="L278" s="39" t="str">
        <f>C278 &amp; D278 &amp; G278</f>
        <v/>
      </c>
    </row>
    <row r="279" spans="1:12" ht="12.75" hidden="1" customHeight="1" x14ac:dyDescent="0.2">
      <c r="A279" s="98"/>
      <c r="B279" s="119"/>
      <c r="C279" s="120"/>
      <c r="D279" s="120"/>
      <c r="E279" s="120"/>
      <c r="F279" s="120"/>
      <c r="G279" s="120"/>
      <c r="H279" s="121"/>
      <c r="I279" s="122"/>
      <c r="J279" s="123"/>
      <c r="K279" s="30"/>
    </row>
    <row r="280" spans="1:12" ht="12.75" customHeight="1" x14ac:dyDescent="0.2">
      <c r="A280" s="98" t="s">
        <v>35</v>
      </c>
      <c r="B280" s="48" t="s">
        <v>13</v>
      </c>
      <c r="C280" s="166" t="s">
        <v>17</v>
      </c>
      <c r="D280" s="167"/>
      <c r="E280" s="167"/>
      <c r="F280" s="167"/>
      <c r="G280" s="168"/>
      <c r="H280" s="45">
        <v>0</v>
      </c>
      <c r="I280" s="45">
        <v>0</v>
      </c>
      <c r="J280" s="78">
        <v>0</v>
      </c>
    </row>
    <row r="281" spans="1:12" ht="12.75" customHeight="1" x14ac:dyDescent="0.2">
      <c r="A281" s="99" t="s">
        <v>10</v>
      </c>
      <c r="B281" s="48"/>
      <c r="C281" s="166"/>
      <c r="D281" s="167"/>
      <c r="E281" s="167"/>
      <c r="F281" s="167"/>
      <c r="G281" s="168"/>
      <c r="H281" s="104"/>
      <c r="I281" s="105"/>
      <c r="J281" s="106"/>
    </row>
    <row r="282" spans="1:12" ht="12.75" hidden="1" customHeight="1" x14ac:dyDescent="0.2">
      <c r="A282" s="107"/>
      <c r="B282" s="108" t="s">
        <v>13</v>
      </c>
      <c r="C282" s="109"/>
      <c r="D282" s="176"/>
      <c r="E282" s="177"/>
      <c r="F282" s="177"/>
      <c r="G282" s="178"/>
      <c r="H282" s="110"/>
      <c r="I282" s="111"/>
      <c r="J282" s="112"/>
      <c r="K282" s="36" t="str">
        <f>C282 &amp; D282 &amp; G282</f>
        <v/>
      </c>
      <c r="L282" s="37"/>
    </row>
    <row r="283" spans="1:12" s="18" customFormat="1" x14ac:dyDescent="0.2">
      <c r="A283" s="113"/>
      <c r="B283" s="114" t="s">
        <v>13</v>
      </c>
      <c r="C283" s="115"/>
      <c r="D283" s="174"/>
      <c r="E283" s="174"/>
      <c r="F283" s="174"/>
      <c r="G283" s="175"/>
      <c r="H283" s="116"/>
      <c r="I283" s="117"/>
      <c r="J283" s="118">
        <f>IF(IF(H283="",0,H283)=0,0,(IF(H283&gt;0,IF(I283&gt;H283,0,H283-I283),IF(I283&gt;H283,H283-I283,0))))</f>
        <v>0</v>
      </c>
      <c r="K283" s="38" t="str">
        <f>C283 &amp; D283 &amp; G283</f>
        <v/>
      </c>
      <c r="L283" s="39" t="str">
        <f>C283 &amp; D283 &amp; G283</f>
        <v/>
      </c>
    </row>
    <row r="284" spans="1:12" ht="12.75" hidden="1" customHeight="1" x14ac:dyDescent="0.2">
      <c r="A284" s="98"/>
      <c r="B284" s="52"/>
      <c r="C284" s="120"/>
      <c r="D284" s="120"/>
      <c r="E284" s="120"/>
      <c r="F284" s="120"/>
      <c r="G284" s="120"/>
      <c r="H284" s="121"/>
      <c r="I284" s="122"/>
      <c r="J284" s="123"/>
      <c r="K284" s="30"/>
    </row>
    <row r="285" spans="1:12" ht="12.75" customHeight="1" x14ac:dyDescent="0.2">
      <c r="A285" s="98" t="s">
        <v>16</v>
      </c>
      <c r="B285" s="48" t="s">
        <v>9</v>
      </c>
      <c r="C285" s="166" t="s">
        <v>52</v>
      </c>
      <c r="D285" s="167"/>
      <c r="E285" s="167"/>
      <c r="F285" s="167"/>
      <c r="G285" s="168"/>
      <c r="H285" s="45">
        <v>933354.93</v>
      </c>
      <c r="I285" s="45">
        <v>354574.45</v>
      </c>
      <c r="J285" s="124">
        <f>IF(IF(H285="",0,H285)=0,0,(IF(H285&gt;0,IF(I285&gt;H285,0,H285-I285),IF(I285&gt;H285,H285-I285,0))))</f>
        <v>578780.48</v>
      </c>
    </row>
    <row r="286" spans="1:12" ht="22.5" x14ac:dyDescent="0.2">
      <c r="A286" s="98" t="s">
        <v>53</v>
      </c>
      <c r="B286" s="48" t="s">
        <v>9</v>
      </c>
      <c r="C286" s="166" t="s">
        <v>54</v>
      </c>
      <c r="D286" s="167"/>
      <c r="E286" s="167"/>
      <c r="F286" s="167"/>
      <c r="G286" s="168"/>
      <c r="H286" s="45">
        <v>933354.93</v>
      </c>
      <c r="I286" s="45">
        <v>354574.45</v>
      </c>
      <c r="J286" s="124">
        <f>IF(IF(H286="",0,H286)=0,0,(IF(H286&gt;0,IF(I286&gt;H286,0,H286-I286),IF(I286&gt;H286,H286-I286,0))))</f>
        <v>578780.48</v>
      </c>
    </row>
    <row r="287" spans="1:12" ht="35.25" customHeight="1" x14ac:dyDescent="0.2">
      <c r="A287" s="98" t="s">
        <v>56</v>
      </c>
      <c r="B287" s="48" t="s">
        <v>9</v>
      </c>
      <c r="C287" s="166" t="s">
        <v>55</v>
      </c>
      <c r="D287" s="167"/>
      <c r="E287" s="167"/>
      <c r="F287" s="167"/>
      <c r="G287" s="168"/>
      <c r="H287" s="45">
        <v>0</v>
      </c>
      <c r="I287" s="45">
        <v>0</v>
      </c>
      <c r="J287" s="124">
        <f>IF(IF(H287="",0,H287)=0,0,(IF(H287&gt;0,IF(I287&gt;H287,0,H287-I287),IF(I287&gt;H287,H287-I287,0))))</f>
        <v>0</v>
      </c>
    </row>
    <row r="288" spans="1:12" x14ac:dyDescent="0.2">
      <c r="A288" s="98" t="s">
        <v>80</v>
      </c>
      <c r="B288" s="48" t="s">
        <v>14</v>
      </c>
      <c r="C288" s="125" t="s">
        <v>81</v>
      </c>
      <c r="D288" s="171" t="s">
        <v>82</v>
      </c>
      <c r="E288" s="167"/>
      <c r="F288" s="167"/>
      <c r="G288" s="168"/>
      <c r="H288" s="45">
        <v>-11287440</v>
      </c>
      <c r="I288" s="45">
        <v>-11988785.439999999</v>
      </c>
      <c r="J288" s="126" t="s">
        <v>57</v>
      </c>
      <c r="K288" s="25" t="str">
        <f t="shared" ref="K288:K297" si="8">C288 &amp; D288 &amp; G288</f>
        <v>10000000000000000000</v>
      </c>
      <c r="L288" s="25" t="s">
        <v>83</v>
      </c>
    </row>
    <row r="289" spans="1:12" x14ac:dyDescent="0.2">
      <c r="A289" s="98" t="s">
        <v>97</v>
      </c>
      <c r="B289" s="48" t="s">
        <v>14</v>
      </c>
      <c r="C289" s="125" t="s">
        <v>81</v>
      </c>
      <c r="D289" s="171" t="s">
        <v>95</v>
      </c>
      <c r="E289" s="167"/>
      <c r="F289" s="167"/>
      <c r="G289" s="168"/>
      <c r="H289" s="45">
        <v>-11287440</v>
      </c>
      <c r="I289" s="45">
        <v>-11988785.439999999</v>
      </c>
      <c r="J289" s="126" t="s">
        <v>57</v>
      </c>
      <c r="K289" s="25" t="str">
        <f t="shared" si="8"/>
        <v>10001050000000000500</v>
      </c>
      <c r="L289" s="25" t="s">
        <v>96</v>
      </c>
    </row>
    <row r="290" spans="1:12" x14ac:dyDescent="0.2">
      <c r="A290" s="98" t="s">
        <v>100</v>
      </c>
      <c r="B290" s="48" t="s">
        <v>14</v>
      </c>
      <c r="C290" s="125" t="s">
        <v>81</v>
      </c>
      <c r="D290" s="171" t="s">
        <v>98</v>
      </c>
      <c r="E290" s="167"/>
      <c r="F290" s="167"/>
      <c r="G290" s="168"/>
      <c r="H290" s="45">
        <v>-11287440</v>
      </c>
      <c r="I290" s="45">
        <v>-11988785.439999999</v>
      </c>
      <c r="J290" s="126" t="s">
        <v>57</v>
      </c>
      <c r="K290" s="25" t="str">
        <f t="shared" si="8"/>
        <v>10001050200000000500</v>
      </c>
      <c r="L290" s="25" t="s">
        <v>99</v>
      </c>
    </row>
    <row r="291" spans="1:12" ht="22.5" x14ac:dyDescent="0.2">
      <c r="A291" s="98" t="s">
        <v>103</v>
      </c>
      <c r="B291" s="48" t="s">
        <v>14</v>
      </c>
      <c r="C291" s="125" t="s">
        <v>81</v>
      </c>
      <c r="D291" s="171" t="s">
        <v>101</v>
      </c>
      <c r="E291" s="167"/>
      <c r="F291" s="167"/>
      <c r="G291" s="168"/>
      <c r="H291" s="45">
        <v>-11287440</v>
      </c>
      <c r="I291" s="45">
        <v>-11988785.439999999</v>
      </c>
      <c r="J291" s="126" t="s">
        <v>57</v>
      </c>
      <c r="K291" s="25" t="str">
        <f t="shared" si="8"/>
        <v>10001050201000000510</v>
      </c>
      <c r="L291" s="25" t="s">
        <v>102</v>
      </c>
    </row>
    <row r="292" spans="1:12" ht="22.5" x14ac:dyDescent="0.2">
      <c r="A292" s="98" t="s">
        <v>105</v>
      </c>
      <c r="B292" s="48" t="s">
        <v>14</v>
      </c>
      <c r="C292" s="127" t="s">
        <v>81</v>
      </c>
      <c r="D292" s="172" t="s">
        <v>104</v>
      </c>
      <c r="E292" s="172"/>
      <c r="F292" s="172"/>
      <c r="G292" s="173"/>
      <c r="H292" s="128">
        <v>-11287440</v>
      </c>
      <c r="I292" s="128">
        <v>-11988785.439999999</v>
      </c>
      <c r="J292" s="129" t="s">
        <v>17</v>
      </c>
      <c r="K292" s="25" t="str">
        <f t="shared" si="8"/>
        <v>10001050201100000510</v>
      </c>
      <c r="L292" s="4" t="str">
        <f>C292 &amp; D292 &amp; G292</f>
        <v>10001050201100000510</v>
      </c>
    </row>
    <row r="293" spans="1:12" x14ac:dyDescent="0.2">
      <c r="A293" s="98" t="s">
        <v>80</v>
      </c>
      <c r="B293" s="48" t="s">
        <v>15</v>
      </c>
      <c r="C293" s="125" t="s">
        <v>81</v>
      </c>
      <c r="D293" s="171" t="s">
        <v>82</v>
      </c>
      <c r="E293" s="167"/>
      <c r="F293" s="167"/>
      <c r="G293" s="168"/>
      <c r="H293" s="45">
        <v>12220794.93</v>
      </c>
      <c r="I293" s="45">
        <v>12343359.890000001</v>
      </c>
      <c r="J293" s="126" t="s">
        <v>57</v>
      </c>
      <c r="K293" s="25" t="str">
        <f t="shared" si="8"/>
        <v>10000000000000000000</v>
      </c>
      <c r="L293" s="25" t="s">
        <v>83</v>
      </c>
    </row>
    <row r="294" spans="1:12" x14ac:dyDescent="0.2">
      <c r="A294" s="98" t="s">
        <v>84</v>
      </c>
      <c r="B294" s="48" t="s">
        <v>15</v>
      </c>
      <c r="C294" s="125" t="s">
        <v>81</v>
      </c>
      <c r="D294" s="171" t="s">
        <v>85</v>
      </c>
      <c r="E294" s="167"/>
      <c r="F294" s="167"/>
      <c r="G294" s="168"/>
      <c r="H294" s="45">
        <v>12220794.93</v>
      </c>
      <c r="I294" s="45">
        <v>12343359.890000001</v>
      </c>
      <c r="J294" s="126" t="s">
        <v>57</v>
      </c>
      <c r="K294" s="25" t="str">
        <f t="shared" si="8"/>
        <v>10001050000000000600</v>
      </c>
      <c r="L294" s="25" t="s">
        <v>86</v>
      </c>
    </row>
    <row r="295" spans="1:12" x14ac:dyDescent="0.2">
      <c r="A295" s="98" t="s">
        <v>87</v>
      </c>
      <c r="B295" s="48" t="s">
        <v>15</v>
      </c>
      <c r="C295" s="125" t="s">
        <v>81</v>
      </c>
      <c r="D295" s="171" t="s">
        <v>88</v>
      </c>
      <c r="E295" s="167"/>
      <c r="F295" s="167"/>
      <c r="G295" s="168"/>
      <c r="H295" s="45">
        <v>12220794.93</v>
      </c>
      <c r="I295" s="45">
        <v>12343359.890000001</v>
      </c>
      <c r="J295" s="126" t="s">
        <v>57</v>
      </c>
      <c r="K295" s="25" t="str">
        <f t="shared" si="8"/>
        <v>10001050200000000600</v>
      </c>
      <c r="L295" s="25" t="s">
        <v>89</v>
      </c>
    </row>
    <row r="296" spans="1:12" ht="22.5" x14ac:dyDescent="0.2">
      <c r="A296" s="98" t="s">
        <v>90</v>
      </c>
      <c r="B296" s="48" t="s">
        <v>15</v>
      </c>
      <c r="C296" s="125" t="s">
        <v>81</v>
      </c>
      <c r="D296" s="171" t="s">
        <v>91</v>
      </c>
      <c r="E296" s="167"/>
      <c r="F296" s="167"/>
      <c r="G296" s="168"/>
      <c r="H296" s="45">
        <v>12220794.93</v>
      </c>
      <c r="I296" s="45">
        <v>12343359.890000001</v>
      </c>
      <c r="J296" s="126" t="s">
        <v>57</v>
      </c>
      <c r="K296" s="25" t="str">
        <f t="shared" si="8"/>
        <v>10001050201000000610</v>
      </c>
      <c r="L296" s="25" t="s">
        <v>92</v>
      </c>
    </row>
    <row r="297" spans="1:12" ht="22.5" x14ac:dyDescent="0.2">
      <c r="A297" s="130" t="s">
        <v>93</v>
      </c>
      <c r="B297" s="48" t="s">
        <v>15</v>
      </c>
      <c r="C297" s="127" t="s">
        <v>81</v>
      </c>
      <c r="D297" s="172" t="s">
        <v>94</v>
      </c>
      <c r="E297" s="172"/>
      <c r="F297" s="172"/>
      <c r="G297" s="173"/>
      <c r="H297" s="131">
        <v>12220794.93</v>
      </c>
      <c r="I297" s="131">
        <v>12343359.890000001</v>
      </c>
      <c r="J297" s="132" t="s">
        <v>17</v>
      </c>
      <c r="K297" s="24" t="str">
        <f t="shared" si="8"/>
        <v>10001050201100000610</v>
      </c>
      <c r="L297" s="4" t="str">
        <f>C297 &amp; D297 &amp; G297</f>
        <v>10001050201100000610</v>
      </c>
    </row>
    <row r="298" spans="1:12" x14ac:dyDescent="0.2">
      <c r="A298" s="89"/>
      <c r="B298" s="95"/>
      <c r="C298" s="69"/>
      <c r="D298" s="69"/>
      <c r="E298" s="69"/>
      <c r="F298" s="69"/>
      <c r="G298" s="69"/>
      <c r="H298" s="69"/>
      <c r="I298" s="69"/>
      <c r="J298" s="69"/>
      <c r="K298" s="12"/>
    </row>
    <row r="299" spans="1:12" x14ac:dyDescent="0.2">
      <c r="A299" s="89"/>
      <c r="B299" s="95"/>
      <c r="C299" s="69"/>
      <c r="D299" s="69"/>
      <c r="E299" s="69"/>
      <c r="F299" s="69"/>
      <c r="G299" s="69"/>
      <c r="H299" s="69"/>
      <c r="I299" s="69"/>
      <c r="J299" s="69"/>
      <c r="K299" s="23"/>
      <c r="L299" s="23"/>
    </row>
    <row r="300" spans="1:12" ht="21.75" customHeight="1" x14ac:dyDescent="0.2">
      <c r="A300" s="133" t="s">
        <v>48</v>
      </c>
      <c r="B300" s="169" t="s">
        <v>530</v>
      </c>
      <c r="C300" s="169"/>
      <c r="D300" s="169"/>
      <c r="E300" s="95"/>
      <c r="F300" s="95"/>
      <c r="G300" s="69"/>
      <c r="H300" s="134" t="s">
        <v>532</v>
      </c>
      <c r="I300" s="135"/>
      <c r="J300" s="135"/>
      <c r="K300" s="23"/>
      <c r="L300" s="23"/>
    </row>
    <row r="301" spans="1:12" ht="22.5" x14ac:dyDescent="0.2">
      <c r="A301" s="136" t="s">
        <v>46</v>
      </c>
      <c r="B301" s="165" t="s">
        <v>47</v>
      </c>
      <c r="C301" s="165"/>
      <c r="D301" s="165"/>
      <c r="E301" s="95"/>
      <c r="F301" s="95"/>
      <c r="G301" s="69"/>
      <c r="H301" s="69"/>
      <c r="I301" s="137" t="s">
        <v>50</v>
      </c>
      <c r="J301" s="95" t="s">
        <v>47</v>
      </c>
      <c r="K301" s="23"/>
      <c r="L301" s="23"/>
    </row>
    <row r="302" spans="1:12" x14ac:dyDescent="0.2">
      <c r="A302" s="136"/>
      <c r="B302" s="95"/>
      <c r="C302" s="69"/>
      <c r="D302" s="69"/>
      <c r="E302" s="69"/>
      <c r="F302" s="69"/>
      <c r="G302" s="69"/>
      <c r="H302" s="69"/>
      <c r="I302" s="69"/>
      <c r="J302" s="69"/>
      <c r="K302" s="23"/>
      <c r="L302" s="23"/>
    </row>
    <row r="303" spans="1:12" ht="21.75" customHeight="1" x14ac:dyDescent="0.2">
      <c r="A303" s="136" t="s">
        <v>49</v>
      </c>
      <c r="B303" s="170" t="s">
        <v>531</v>
      </c>
      <c r="C303" s="170"/>
      <c r="D303" s="170"/>
      <c r="E303" s="138"/>
      <c r="F303" s="138"/>
      <c r="G303" s="69"/>
      <c r="H303" s="69"/>
      <c r="I303" s="69"/>
      <c r="J303" s="69"/>
      <c r="K303" s="23"/>
      <c r="L303" s="23"/>
    </row>
    <row r="304" spans="1:12" x14ac:dyDescent="0.2">
      <c r="A304" s="136" t="s">
        <v>46</v>
      </c>
      <c r="B304" s="165" t="s">
        <v>47</v>
      </c>
      <c r="C304" s="165"/>
      <c r="D304" s="165"/>
      <c r="E304" s="95"/>
      <c r="F304" s="95"/>
      <c r="G304" s="69"/>
      <c r="H304" s="69"/>
      <c r="I304" s="69"/>
      <c r="J304" s="69"/>
      <c r="K304" s="23"/>
      <c r="L304" s="23"/>
    </row>
    <row r="305" spans="1:12" x14ac:dyDescent="0.2">
      <c r="A305" s="136"/>
      <c r="B305" s="95"/>
      <c r="C305" s="69"/>
      <c r="D305" s="69"/>
      <c r="E305" s="69"/>
      <c r="F305" s="69"/>
      <c r="G305" s="69"/>
      <c r="H305" s="69"/>
      <c r="I305" s="69"/>
      <c r="J305" s="69"/>
      <c r="K305" s="23"/>
      <c r="L305" s="23"/>
    </row>
    <row r="306" spans="1:12" x14ac:dyDescent="0.2">
      <c r="A306" s="136" t="s">
        <v>31</v>
      </c>
      <c r="B306" s="95"/>
      <c r="C306" s="69"/>
      <c r="D306" s="69"/>
      <c r="E306" s="69"/>
      <c r="F306" s="69"/>
      <c r="G306" s="69"/>
      <c r="H306" s="69"/>
      <c r="I306" s="69"/>
      <c r="J306" s="69"/>
      <c r="K306" s="23"/>
      <c r="L306" s="23"/>
    </row>
    <row r="307" spans="1:12" x14ac:dyDescent="0.2">
      <c r="A307" s="89"/>
      <c r="B307" s="95"/>
      <c r="C307" s="69"/>
      <c r="D307" s="69"/>
      <c r="E307" s="69"/>
      <c r="F307" s="69"/>
      <c r="G307" s="69"/>
      <c r="H307" s="69"/>
      <c r="I307" s="69"/>
      <c r="J307" s="69"/>
      <c r="K307" s="23"/>
      <c r="L307" s="23"/>
    </row>
    <row r="308" spans="1:12" x14ac:dyDescent="0.2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23"/>
      <c r="L308" s="23"/>
    </row>
    <row r="309" spans="1:12" ht="5.25" customHeight="1" x14ac:dyDescent="0.2">
      <c r="A309" s="139"/>
      <c r="B309" s="153"/>
      <c r="C309" s="153"/>
      <c r="D309" s="153"/>
      <c r="E309" s="153"/>
      <c r="F309" s="153"/>
      <c r="G309" s="153"/>
      <c r="H309" s="153"/>
      <c r="I309" s="153"/>
      <c r="J309" s="139"/>
    </row>
    <row r="310" spans="1:12" ht="3" customHeight="1" x14ac:dyDescent="0.2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</row>
    <row r="311" spans="1:12" ht="6" customHeight="1" x14ac:dyDescent="0.2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</row>
    <row r="312" spans="1:12" ht="13.5" thickBot="1" x14ac:dyDescent="0.25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</row>
    <row r="313" spans="1:12" ht="45" customHeight="1" thickTop="1" thickBot="1" x14ac:dyDescent="0.25">
      <c r="A313" s="139"/>
      <c r="B313" s="149"/>
      <c r="C313" s="150"/>
      <c r="D313" s="150"/>
      <c r="E313" s="150"/>
      <c r="F313" s="150"/>
      <c r="G313" s="151" t="s">
        <v>60</v>
      </c>
      <c r="H313" s="151"/>
      <c r="I313" s="152"/>
      <c r="J313" s="139"/>
    </row>
    <row r="314" spans="1:12" ht="3.75" customHeight="1" thickTop="1" thickBot="1" x14ac:dyDescent="0.25">
      <c r="A314" s="139"/>
      <c r="B314" s="153"/>
      <c r="C314" s="153"/>
      <c r="D314" s="153"/>
      <c r="E314" s="153"/>
      <c r="F314" s="153"/>
      <c r="G314" s="153"/>
      <c r="H314" s="153"/>
      <c r="I314" s="153"/>
      <c r="J314" s="139"/>
    </row>
    <row r="315" spans="1:12" ht="13.5" thickTop="1" x14ac:dyDescent="0.2">
      <c r="A315" s="139"/>
      <c r="B315" s="154" t="s">
        <v>61</v>
      </c>
      <c r="C315" s="155"/>
      <c r="D315" s="155"/>
      <c r="E315" s="155"/>
      <c r="F315" s="155"/>
      <c r="G315" s="156"/>
      <c r="H315" s="156"/>
      <c r="I315" s="157"/>
      <c r="J315" s="139"/>
    </row>
    <row r="316" spans="1:12" x14ac:dyDescent="0.2">
      <c r="A316" s="139"/>
      <c r="B316" s="158" t="s">
        <v>62</v>
      </c>
      <c r="C316" s="159"/>
      <c r="D316" s="159"/>
      <c r="E316" s="159"/>
      <c r="F316" s="159"/>
      <c r="G316" s="160"/>
      <c r="H316" s="160"/>
      <c r="I316" s="161"/>
      <c r="J316" s="139"/>
    </row>
    <row r="317" spans="1:12" x14ac:dyDescent="0.2">
      <c r="B317" s="145" t="s">
        <v>63</v>
      </c>
      <c r="C317" s="146"/>
      <c r="D317" s="146"/>
      <c r="E317" s="146"/>
      <c r="F317" s="146"/>
      <c r="G317" s="147"/>
      <c r="H317" s="147"/>
      <c r="I317" s="148"/>
    </row>
    <row r="318" spans="1:12" x14ac:dyDescent="0.2">
      <c r="B318" s="145" t="s">
        <v>64</v>
      </c>
      <c r="C318" s="146"/>
      <c r="D318" s="146"/>
      <c r="E318" s="146"/>
      <c r="F318" s="146"/>
      <c r="G318" s="147"/>
      <c r="H318" s="147"/>
      <c r="I318" s="148"/>
    </row>
    <row r="319" spans="1:12" x14ac:dyDescent="0.2">
      <c r="B319" s="145" t="s">
        <v>65</v>
      </c>
      <c r="C319" s="146"/>
      <c r="D319" s="146"/>
      <c r="E319" s="146"/>
      <c r="F319" s="146"/>
      <c r="G319" s="147"/>
      <c r="H319" s="147"/>
      <c r="I319" s="148"/>
    </row>
    <row r="320" spans="1:12" x14ac:dyDescent="0.2">
      <c r="B320" s="145" t="s">
        <v>66</v>
      </c>
      <c r="C320" s="146"/>
      <c r="D320" s="146"/>
      <c r="E320" s="146"/>
      <c r="F320" s="146"/>
      <c r="G320" s="147"/>
      <c r="H320" s="147"/>
      <c r="I320" s="148"/>
    </row>
    <row r="321" spans="2:9" x14ac:dyDescent="0.2">
      <c r="B321" s="145" t="s">
        <v>67</v>
      </c>
      <c r="C321" s="146"/>
      <c r="D321" s="146"/>
      <c r="E321" s="146"/>
      <c r="F321" s="146"/>
      <c r="G321" s="147"/>
      <c r="H321" s="147"/>
      <c r="I321" s="148"/>
    </row>
    <row r="322" spans="2:9" x14ac:dyDescent="0.2">
      <c r="B322" s="145" t="s">
        <v>68</v>
      </c>
      <c r="C322" s="146"/>
      <c r="D322" s="146"/>
      <c r="E322" s="146"/>
      <c r="F322" s="146"/>
      <c r="G322" s="147"/>
      <c r="H322" s="147"/>
      <c r="I322" s="148"/>
    </row>
    <row r="323" spans="2:9" ht="13.5" thickBot="1" x14ac:dyDescent="0.25">
      <c r="B323" s="140" t="s">
        <v>69</v>
      </c>
      <c r="C323" s="141"/>
      <c r="D323" s="141"/>
      <c r="E323" s="141"/>
      <c r="F323" s="141"/>
      <c r="G323" s="142"/>
      <c r="H323" s="142"/>
      <c r="I323" s="143"/>
    </row>
    <row r="324" spans="2:9" ht="6" customHeight="1" thickTop="1" x14ac:dyDescent="0.2">
      <c r="B324" s="144"/>
      <c r="C324" s="144"/>
      <c r="D324" s="144"/>
      <c r="E324" s="144"/>
      <c r="F324" s="144"/>
      <c r="G324" s="144"/>
      <c r="H324" s="144"/>
      <c r="I324" s="144"/>
    </row>
  </sheetData>
  <mergeCells count="323">
    <mergeCell ref="D71:G71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B309:F309"/>
    <mergeCell ref="G309:I309"/>
    <mergeCell ref="A76:A78"/>
    <mergeCell ref="C80:G80"/>
    <mergeCell ref="C76:G78"/>
    <mergeCell ref="D277:G277"/>
    <mergeCell ref="C272:G272"/>
    <mergeCell ref="C273:G273"/>
    <mergeCell ref="C274:G274"/>
    <mergeCell ref="C275:G275"/>
    <mergeCell ref="D293:G293"/>
    <mergeCell ref="D294:G294"/>
    <mergeCell ref="D295:G295"/>
    <mergeCell ref="D296:G296"/>
    <mergeCell ref="D297:G297"/>
    <mergeCell ref="D288:G288"/>
    <mergeCell ref="C79:G79"/>
    <mergeCell ref="H269:H271"/>
    <mergeCell ref="C269:G271"/>
    <mergeCell ref="A269:A271"/>
    <mergeCell ref="B269:B271"/>
    <mergeCell ref="E98:F98"/>
    <mergeCell ref="E99:F99"/>
    <mergeCell ref="E100:F100"/>
    <mergeCell ref="A9:J9"/>
    <mergeCell ref="J11:J13"/>
    <mergeCell ref="I11:I13"/>
    <mergeCell ref="A11:A13"/>
    <mergeCell ref="C11:G13"/>
    <mergeCell ref="H76:H78"/>
    <mergeCell ref="B76:B78"/>
    <mergeCell ref="A74:J74"/>
    <mergeCell ref="D17:G17"/>
    <mergeCell ref="D18:G18"/>
    <mergeCell ref="D19:G19"/>
    <mergeCell ref="D20:G20"/>
    <mergeCell ref="C16:G16"/>
    <mergeCell ref="C14:G14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A1:I1"/>
    <mergeCell ref="B5:H5"/>
    <mergeCell ref="B6:H6"/>
    <mergeCell ref="B3:D3"/>
    <mergeCell ref="G3:H3"/>
    <mergeCell ref="A267:J267"/>
    <mergeCell ref="C81:G81"/>
    <mergeCell ref="C265:G265"/>
    <mergeCell ref="J76:J78"/>
    <mergeCell ref="I76:I78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H11:H13"/>
    <mergeCell ref="B11:B13"/>
    <mergeCell ref="C15:G15"/>
    <mergeCell ref="J269:J271"/>
    <mergeCell ref="I269:I271"/>
    <mergeCell ref="B304:D304"/>
    <mergeCell ref="C276:G276"/>
    <mergeCell ref="C280:G280"/>
    <mergeCell ref="C281:G281"/>
    <mergeCell ref="B300:D300"/>
    <mergeCell ref="B303:D303"/>
    <mergeCell ref="C285:G285"/>
    <mergeCell ref="C287:G287"/>
    <mergeCell ref="B301:D301"/>
    <mergeCell ref="C286:G286"/>
    <mergeCell ref="D289:G289"/>
    <mergeCell ref="D290:G290"/>
    <mergeCell ref="D291:G291"/>
    <mergeCell ref="D292:G292"/>
    <mergeCell ref="D278:G278"/>
    <mergeCell ref="D282:G282"/>
    <mergeCell ref="D283:G283"/>
    <mergeCell ref="B313:F313"/>
    <mergeCell ref="G313:I313"/>
    <mergeCell ref="B314:F314"/>
    <mergeCell ref="G314:I314"/>
    <mergeCell ref="B315:F315"/>
    <mergeCell ref="G315:I315"/>
    <mergeCell ref="B316:F316"/>
    <mergeCell ref="G316:I316"/>
    <mergeCell ref="B317:F317"/>
    <mergeCell ref="G317:I317"/>
    <mergeCell ref="B323:F323"/>
    <mergeCell ref="G323:I323"/>
    <mergeCell ref="B324:F324"/>
    <mergeCell ref="G324:I324"/>
    <mergeCell ref="B318:F318"/>
    <mergeCell ref="G318:I318"/>
    <mergeCell ref="B319:F319"/>
    <mergeCell ref="G319:I319"/>
    <mergeCell ref="B320:F320"/>
    <mergeCell ref="G320:I320"/>
    <mergeCell ref="B321:F321"/>
    <mergeCell ref="G321:I321"/>
    <mergeCell ref="B322:F322"/>
    <mergeCell ref="G322:I32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2022-03-09T12:41:17Z</cp:lastPrinted>
  <dcterms:created xsi:type="dcterms:W3CDTF">2009-02-13T09:10:05Z</dcterms:created>
  <dcterms:modified xsi:type="dcterms:W3CDTF">2022-03-09T12:44:29Z</dcterms:modified>
</cp:coreProperties>
</file>