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4787A37-2622-4288-A722-613218678E0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1" i="1" l="1"/>
  <c r="K71" i="1"/>
  <c r="J71" i="1"/>
  <c r="K70" i="1"/>
  <c r="K69" i="1"/>
  <c r="L68" i="1"/>
  <c r="K68" i="1"/>
  <c r="J68" i="1"/>
  <c r="K67" i="1"/>
  <c r="K66" i="1"/>
  <c r="L65" i="1"/>
  <c r="K65" i="1"/>
  <c r="J65" i="1"/>
  <c r="K64" i="1"/>
  <c r="L63" i="1"/>
  <c r="K63" i="1"/>
  <c r="J63" i="1"/>
  <c r="K62" i="1"/>
  <c r="K61" i="1"/>
  <c r="L60" i="1"/>
  <c r="K60" i="1"/>
  <c r="J60" i="1"/>
  <c r="K59" i="1"/>
  <c r="L58" i="1"/>
  <c r="K58" i="1"/>
  <c r="J58" i="1"/>
  <c r="K57" i="1"/>
  <c r="K56" i="1"/>
  <c r="L55" i="1"/>
  <c r="K55" i="1"/>
  <c r="J55" i="1"/>
  <c r="K54" i="1"/>
  <c r="K53" i="1"/>
  <c r="K52" i="1"/>
  <c r="K51" i="1"/>
  <c r="L50" i="1"/>
  <c r="K50" i="1"/>
  <c r="J50" i="1"/>
  <c r="K49" i="1"/>
  <c r="K48" i="1"/>
  <c r="K47" i="1"/>
  <c r="L46" i="1"/>
  <c r="K46" i="1"/>
  <c r="J46" i="1"/>
  <c r="K45" i="1"/>
  <c r="K44" i="1"/>
  <c r="L43" i="1"/>
  <c r="K43" i="1"/>
  <c r="J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K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L26" i="1"/>
  <c r="K26" i="1"/>
  <c r="J26" i="1"/>
  <c r="K25" i="1"/>
  <c r="K24" i="1"/>
  <c r="K23" i="1"/>
  <c r="L22" i="1"/>
  <c r="K22" i="1"/>
  <c r="J22" i="1"/>
  <c r="L21" i="1"/>
  <c r="K21" i="1"/>
  <c r="J21" i="1"/>
  <c r="L20" i="1"/>
  <c r="K20" i="1"/>
  <c r="J20" i="1"/>
  <c r="K19" i="1"/>
  <c r="K18" i="1"/>
  <c r="K17" i="1"/>
  <c r="L268" i="1"/>
  <c r="K268" i="1"/>
  <c r="J268" i="1"/>
  <c r="K267" i="1"/>
  <c r="K266" i="1"/>
  <c r="K265" i="1"/>
  <c r="K264" i="1"/>
  <c r="K263" i="1"/>
  <c r="L262" i="1"/>
  <c r="K262" i="1"/>
  <c r="J262" i="1"/>
  <c r="K261" i="1"/>
  <c r="K260" i="1"/>
  <c r="K259" i="1"/>
  <c r="K258" i="1"/>
  <c r="K257" i="1"/>
  <c r="L256" i="1"/>
  <c r="K256" i="1"/>
  <c r="J256" i="1"/>
  <c r="K255" i="1"/>
  <c r="K254" i="1"/>
  <c r="K253" i="1"/>
  <c r="K252" i="1"/>
  <c r="K251" i="1"/>
  <c r="L250" i="1"/>
  <c r="K250" i="1"/>
  <c r="J250" i="1"/>
  <c r="K249" i="1"/>
  <c r="K248" i="1"/>
  <c r="K247" i="1"/>
  <c r="K246" i="1"/>
  <c r="K245" i="1"/>
  <c r="K244" i="1"/>
  <c r="K243" i="1"/>
  <c r="L242" i="1"/>
  <c r="K242" i="1"/>
  <c r="J242" i="1"/>
  <c r="K241" i="1"/>
  <c r="K240" i="1"/>
  <c r="K239" i="1"/>
  <c r="L238" i="1"/>
  <c r="K238" i="1"/>
  <c r="J238" i="1"/>
  <c r="K237" i="1"/>
  <c r="K236" i="1"/>
  <c r="K235" i="1"/>
  <c r="L234" i="1"/>
  <c r="K234" i="1"/>
  <c r="J234" i="1"/>
  <c r="K233" i="1"/>
  <c r="K232" i="1"/>
  <c r="K231" i="1"/>
  <c r="L230" i="1"/>
  <c r="K230" i="1"/>
  <c r="J230" i="1"/>
  <c r="K229" i="1"/>
  <c r="K228" i="1"/>
  <c r="K227" i="1"/>
  <c r="L226" i="1"/>
  <c r="K226" i="1"/>
  <c r="J226" i="1"/>
  <c r="K225" i="1"/>
  <c r="K224" i="1"/>
  <c r="K223" i="1"/>
  <c r="L222" i="1"/>
  <c r="K222" i="1"/>
  <c r="J222" i="1"/>
  <c r="K221" i="1"/>
  <c r="K220" i="1"/>
  <c r="K219" i="1"/>
  <c r="L218" i="1"/>
  <c r="K218" i="1"/>
  <c r="J218" i="1"/>
  <c r="K217" i="1"/>
  <c r="K216" i="1"/>
  <c r="K215" i="1"/>
  <c r="L214" i="1"/>
  <c r="K214" i="1"/>
  <c r="J214" i="1"/>
  <c r="K213" i="1"/>
  <c r="K212" i="1"/>
  <c r="K211" i="1"/>
  <c r="L210" i="1"/>
  <c r="K210" i="1"/>
  <c r="J210" i="1"/>
  <c r="K209" i="1"/>
  <c r="K208" i="1"/>
  <c r="K207" i="1"/>
  <c r="L206" i="1"/>
  <c r="K206" i="1"/>
  <c r="J206" i="1"/>
  <c r="K205" i="1"/>
  <c r="K204" i="1"/>
  <c r="K203" i="1"/>
  <c r="L202" i="1"/>
  <c r="K202" i="1"/>
  <c r="J202" i="1"/>
  <c r="K201" i="1"/>
  <c r="K200" i="1"/>
  <c r="L199" i="1"/>
  <c r="K199" i="1"/>
  <c r="J199" i="1"/>
  <c r="K198" i="1"/>
  <c r="K197" i="1"/>
  <c r="K196" i="1"/>
  <c r="L195" i="1"/>
  <c r="K195" i="1"/>
  <c r="J195" i="1"/>
  <c r="K194" i="1"/>
  <c r="K193" i="1"/>
  <c r="K192" i="1"/>
  <c r="L191" i="1"/>
  <c r="K191" i="1"/>
  <c r="J191" i="1"/>
  <c r="K190" i="1"/>
  <c r="K189" i="1"/>
  <c r="K188" i="1"/>
  <c r="K187" i="1"/>
  <c r="K186" i="1"/>
  <c r="L185" i="1"/>
  <c r="K185" i="1"/>
  <c r="J185" i="1"/>
  <c r="K184" i="1"/>
  <c r="K183" i="1"/>
  <c r="K182" i="1"/>
  <c r="L181" i="1"/>
  <c r="K181" i="1"/>
  <c r="J181" i="1"/>
  <c r="K180" i="1"/>
  <c r="K179" i="1"/>
  <c r="K178" i="1"/>
  <c r="L177" i="1"/>
  <c r="K177" i="1"/>
  <c r="J177" i="1"/>
  <c r="K176" i="1"/>
  <c r="K175" i="1"/>
  <c r="K174" i="1"/>
  <c r="K173" i="1"/>
  <c r="K172" i="1"/>
  <c r="L171" i="1"/>
  <c r="K171" i="1"/>
  <c r="J171" i="1"/>
  <c r="K170" i="1"/>
  <c r="K169" i="1"/>
  <c r="L168" i="1"/>
  <c r="K168" i="1"/>
  <c r="J168" i="1"/>
  <c r="K167" i="1"/>
  <c r="K166" i="1"/>
  <c r="K165" i="1"/>
  <c r="K164" i="1"/>
  <c r="K163" i="1"/>
  <c r="L162" i="1"/>
  <c r="K162" i="1"/>
  <c r="J162" i="1"/>
  <c r="L161" i="1"/>
  <c r="K161" i="1"/>
  <c r="J161" i="1"/>
  <c r="K160" i="1"/>
  <c r="K159" i="1"/>
  <c r="L158" i="1"/>
  <c r="K158" i="1"/>
  <c r="J158" i="1"/>
  <c r="L157" i="1"/>
  <c r="K157" i="1"/>
  <c r="J157" i="1"/>
  <c r="K156" i="1"/>
  <c r="K155" i="1"/>
  <c r="K154" i="1"/>
  <c r="K153" i="1"/>
  <c r="K152" i="1"/>
  <c r="L151" i="1"/>
  <c r="K151" i="1"/>
  <c r="J151" i="1"/>
  <c r="K150" i="1"/>
  <c r="K149" i="1"/>
  <c r="K148" i="1"/>
  <c r="L147" i="1"/>
  <c r="K147" i="1"/>
  <c r="J147" i="1"/>
  <c r="K146" i="1"/>
  <c r="K145" i="1"/>
  <c r="L144" i="1"/>
  <c r="K144" i="1"/>
  <c r="J144" i="1"/>
  <c r="L143" i="1"/>
  <c r="K143" i="1"/>
  <c r="J143" i="1"/>
  <c r="K142" i="1"/>
  <c r="K141" i="1"/>
  <c r="K140" i="1"/>
  <c r="L139" i="1"/>
  <c r="K139" i="1"/>
  <c r="J139" i="1"/>
  <c r="K138" i="1"/>
  <c r="K137" i="1"/>
  <c r="K136" i="1"/>
  <c r="L135" i="1"/>
  <c r="K135" i="1"/>
  <c r="J135" i="1"/>
  <c r="L134" i="1"/>
  <c r="K134" i="1"/>
  <c r="J134" i="1"/>
  <c r="K133" i="1"/>
  <c r="K132" i="1"/>
  <c r="K131" i="1"/>
  <c r="L130" i="1"/>
  <c r="K130" i="1"/>
  <c r="J130" i="1"/>
  <c r="K129" i="1"/>
  <c r="K128" i="1"/>
  <c r="K127" i="1"/>
  <c r="L126" i="1"/>
  <c r="K126" i="1"/>
  <c r="J126" i="1"/>
  <c r="K125" i="1"/>
  <c r="K124" i="1"/>
  <c r="K123" i="1"/>
  <c r="L122" i="1"/>
  <c r="K122" i="1"/>
  <c r="J122" i="1"/>
  <c r="K121" i="1"/>
  <c r="K120" i="1"/>
  <c r="K119" i="1"/>
  <c r="K118" i="1"/>
  <c r="K117" i="1"/>
  <c r="K116" i="1"/>
  <c r="L115" i="1"/>
  <c r="K115" i="1"/>
  <c r="J115" i="1"/>
  <c r="K114" i="1"/>
  <c r="K113" i="1"/>
  <c r="K112" i="1"/>
  <c r="L111" i="1"/>
  <c r="K111" i="1"/>
  <c r="J111" i="1"/>
  <c r="K110" i="1"/>
  <c r="K109" i="1"/>
  <c r="K108" i="1"/>
  <c r="L107" i="1"/>
  <c r="K107" i="1"/>
  <c r="J107" i="1"/>
  <c r="K106" i="1"/>
  <c r="K105" i="1"/>
  <c r="L104" i="1"/>
  <c r="K104" i="1"/>
  <c r="J104" i="1"/>
  <c r="L103" i="1"/>
  <c r="K103" i="1"/>
  <c r="J103" i="1"/>
  <c r="L102" i="1"/>
  <c r="K102" i="1"/>
  <c r="J102" i="1"/>
  <c r="K101" i="1"/>
  <c r="K100" i="1"/>
  <c r="L99" i="1"/>
  <c r="K99" i="1"/>
  <c r="J99" i="1"/>
  <c r="K98" i="1"/>
  <c r="K97" i="1"/>
  <c r="L96" i="1"/>
  <c r="K96" i="1"/>
  <c r="J96" i="1"/>
  <c r="L95" i="1"/>
  <c r="K95" i="1"/>
  <c r="J95" i="1"/>
  <c r="L94" i="1"/>
  <c r="K94" i="1"/>
  <c r="J94" i="1"/>
  <c r="K93" i="1"/>
  <c r="K92" i="1"/>
  <c r="K91" i="1"/>
  <c r="K90" i="1"/>
  <c r="L89" i="1"/>
  <c r="K89" i="1"/>
  <c r="J89" i="1"/>
  <c r="L88" i="1"/>
  <c r="K88" i="1"/>
  <c r="J88" i="1"/>
  <c r="L87" i="1"/>
  <c r="K87" i="1"/>
  <c r="J87" i="1"/>
  <c r="K86" i="1"/>
  <c r="K85" i="1"/>
  <c r="K84" i="1"/>
  <c r="K83" i="1"/>
  <c r="K82" i="1"/>
  <c r="L298" i="1"/>
  <c r="K298" i="1"/>
  <c r="K297" i="1"/>
  <c r="K296" i="1"/>
  <c r="K295" i="1"/>
  <c r="K294" i="1"/>
  <c r="L303" i="1"/>
  <c r="K303" i="1"/>
  <c r="K302" i="1"/>
  <c r="K301" i="1"/>
  <c r="K300" i="1"/>
  <c r="K299" i="1"/>
  <c r="J292" i="1"/>
  <c r="J293" i="1"/>
  <c r="J291" i="1"/>
  <c r="J279" i="1" s="1"/>
  <c r="J289" i="1"/>
  <c r="J284" i="1"/>
  <c r="H271" i="1"/>
  <c r="I271" i="1"/>
  <c r="H279" i="1"/>
  <c r="I279" i="1"/>
  <c r="K283" i="1"/>
  <c r="K284" i="1"/>
  <c r="L284" i="1"/>
  <c r="K288" i="1"/>
  <c r="K289" i="1"/>
  <c r="L289" i="1"/>
</calcChain>
</file>

<file path=xl/sharedStrings.xml><?xml version="1.0" encoding="utf-8"?>
<sst xmlns="http://schemas.openxmlformats.org/spreadsheetml/2006/main" count="3465" uniqueCount="531">
  <si>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</si>
  <si>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</si>
  <si>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</si>
  <si>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</si>
  <si>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</si>
  <si>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</si>
  <si>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</si>
  <si>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</si>
  <si>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</si>
  <si>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</si>
  <si>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</si>
  <si>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</si>
  <si>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</si>
  <si>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</si>
  <si>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</si>
  <si>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</si>
  <si>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</si>
  <si>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</si>
  <si>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</si>
  <si>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</si>
  <si>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</si>
  <si>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</si>
  <si>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</si>
  <si>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</si>
  <si>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</si>
  <si>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</si>
  <si>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</si>
  <si>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</si>
  <si>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</si>
  <si>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</si>
  <si>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</si>
  <si>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</si>
  <si>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</si>
  <si>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</si>
  <si>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</si>
  <si>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</si>
  <si>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</si>
  <si>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</si>
  <si>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</si>
  <si>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</si>
  <si>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</si>
  <si>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</si>
  <si>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</si>
  <si>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</si>
  <si>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</si>
  <si>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</si>
  <si>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</si>
  <si>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</si>
  <si>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</si>
  <si>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</si>
  <si>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</si>
  <si>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</si>
  <si>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</si>
  <si>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</si>
  <si>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</si>
  <si>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</si>
  <si>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</si>
  <si>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</si>
  <si>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</si>
  <si>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</si>
  <si>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</si>
  <si>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</si>
  <si>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02 января 2021 г.</t>
  </si>
  <si>
    <t>04195940</t>
  </si>
  <si>
    <t>Администрация Новорахинского сельского поселения</t>
  </si>
  <si>
    <t>445</t>
  </si>
  <si>
    <t>5305006616</t>
  </si>
  <si>
    <t>ГОД</t>
  </si>
  <si>
    <t>02.01.2021</t>
  </si>
  <si>
    <t>3</t>
  </si>
  <si>
    <t>49614428</t>
  </si>
  <si>
    <t>Федеральное казначейство</t>
  </si>
  <si>
    <t>100</t>
  </si>
  <si>
    <t>00000000000000000</t>
  </si>
  <si>
    <t>i1_10000000000000000000</t>
  </si>
  <si>
    <t>Уменьшение остатков средств бюджетов</t>
  </si>
  <si>
    <t>01050000000000600</t>
  </si>
  <si>
    <t>i2_10001050000000000600</t>
  </si>
  <si>
    <t>Уменьшение прочих остатков средств бюджетов</t>
  </si>
  <si>
    <t>01050200000000600</t>
  </si>
  <si>
    <t>i2_10001050200000000600</t>
  </si>
  <si>
    <t>Уменьшение прочих остатков денежных средств бюджетов</t>
  </si>
  <si>
    <t>01050201000000610</t>
  </si>
  <si>
    <t>i2_10001050201000000610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</si>
  <si>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</si>
  <si>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</si>
  <si>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</si>
  <si>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</si>
  <si>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i2_10001050000000000500</t>
  </si>
  <si>
    <t>01050200000000500</t>
  </si>
  <si>
    <t>Увеличение прочих остатков средств бюджетов</t>
  </si>
  <si>
    <t>i2_10001050200000000500</t>
  </si>
  <si>
    <t>01050201000000510</t>
  </si>
  <si>
    <t>Увеличение прочих остатков денежных средств бюджетов</t>
  </si>
  <si>
    <t>i2_10001050201000000510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</si>
  <si>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</si>
  <si>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</si>
  <si>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</si>
  <si>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</si>
  <si>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</si>
  <si>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</si>
  <si>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</si>
  <si>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</si>
  <si>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</si>
  <si>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</si>
  <si>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</si>
  <si>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</si>
  <si>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</si>
  <si>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</si>
  <si>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</si>
  <si>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</si>
  <si>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</si>
  <si>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</si>
  <si>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</si>
  <si>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</si>
  <si>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</si>
  <si>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</si>
  <si>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</si>
  <si>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</si>
  <si>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</si>
  <si>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</si>
  <si>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</si>
  <si>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обеспечение функций муниципальных органов</t>
  </si>
  <si>
    <t>i5_00001049920001000000</t>
  </si>
  <si>
    <t>9920001000</t>
  </si>
  <si>
    <t>i6_00001049920001000100</t>
  </si>
  <si>
    <t>i6_00001049920001000120</t>
  </si>
  <si>
    <t>Закупка товаров, работ и услуг для обеспечения государственных (муниципальных) нужд</t>
  </si>
  <si>
    <t>i6_00001049920001000200</t>
  </si>
  <si>
    <t>Иные закупки товаров, работ и услуг для обеспечения государственных (муниципальных) нужд</t>
  </si>
  <si>
    <t>i6_00001049920001000240</t>
  </si>
  <si>
    <t>240</t>
  </si>
  <si>
    <t>Прочая закупка товаров, работ и услуг</t>
  </si>
  <si>
    <t>244</t>
  </si>
  <si>
    <t>Иные бюджетные ассигнования</t>
  </si>
  <si>
    <t>i6_00001049920001000800</t>
  </si>
  <si>
    <t>800</t>
  </si>
  <si>
    <t>Уплата налогов, сборов и иных платежей</t>
  </si>
  <si>
    <t>i6_00001049920001000850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</si>
  <si>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</si>
  <si>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</si>
  <si>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</si>
  <si>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</si>
  <si>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</si>
  <si>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</si>
  <si>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</si>
  <si>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</si>
  <si>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</si>
  <si>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</si>
  <si>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</si>
  <si>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</si>
  <si>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</si>
  <si>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Обеспечение проведения выборов и референдумов</t>
  </si>
  <si>
    <t>i3_00001070000000000000</t>
  </si>
  <si>
    <t>0107</t>
  </si>
  <si>
    <t>i5_00001079900002605000</t>
  </si>
  <si>
    <t>9900002605</t>
  </si>
  <si>
    <t>i6_00001079900002605800</t>
  </si>
  <si>
    <t>Специальные расходы</t>
  </si>
  <si>
    <t>880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</si>
  <si>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</si>
  <si>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</si>
  <si>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</si>
  <si>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</si>
  <si>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</si>
  <si>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</si>
  <si>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</si>
  <si>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</si>
  <si>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</si>
  <si>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</si>
  <si>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</si>
  <si>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"Устойчивое развитие сельских территорий в Новорахинском сельском поселении на 2015-2021 годы"</t>
  </si>
  <si>
    <t>i4_00001130100000000000</t>
  </si>
  <si>
    <t>0100000000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</si>
  <si>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</si>
  <si>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</si>
  <si>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</si>
  <si>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повышение эффективности на территории Новорахинского сельского поселения"</t>
  </si>
  <si>
    <t>i5_00001130150100000000</t>
  </si>
  <si>
    <t>0150100000</t>
  </si>
  <si>
    <t>i6_00001130150100000200</t>
  </si>
  <si>
    <t>i6_00001130150100000240</t>
  </si>
  <si>
    <t>Реализация муниципальной программы "Развитие информатизации на территории Новорахинского сельского поселения на 2016-2021 годы" "Расширение телекоммуникационной инфраструктуры"</t>
  </si>
  <si>
    <t>i5_00001130200100000000</t>
  </si>
  <si>
    <t>0200100000</t>
  </si>
  <si>
    <t>i6_00001130200100000200</t>
  </si>
  <si>
    <t>i6_00001130200100000240</t>
  </si>
  <si>
    <t>Закупка товаров, работ, услуг в сфере информационно-коммуникационных технологий</t>
  </si>
  <si>
    <t>242</t>
  </si>
  <si>
    <t>Реализация муниципальной программы "Развитие информатизации на территории Новорахинского сельского поселения на 2016-2021 годы" "Модернизация сетевого оборудования и компьютерной техники, формирование системы защиты информации в муниципальной информационной системе</t>
  </si>
  <si>
    <t>i5_00001130200200000000</t>
  </si>
  <si>
    <t>0200200000</t>
  </si>
  <si>
    <t>i6_00001130200200000200</t>
  </si>
  <si>
    <t>i6_00001130200200000240</t>
  </si>
  <si>
    <t>Реализация муниципальной программы "Развитие информатизации на территории Новорахинского сельского поселения на 2016-2021 годы" "Поддержание в активном состоянии официального сайта поселения и информирование через СМИ граждан о деятельности местного самоуправления</t>
  </si>
  <si>
    <t>i5_00001130200300000000</t>
  </si>
  <si>
    <t>0200300000</t>
  </si>
  <si>
    <t>i6_00001130200300000200</t>
  </si>
  <si>
    <t>i6_00001130200300000240</t>
  </si>
  <si>
    <t>Муниципальная программа "Повышение эффективности бюджетных расходов Новорахинского сельского поселения на 2014-2021 годы"</t>
  </si>
  <si>
    <t>i5_00001130300400000000</t>
  </si>
  <si>
    <t>0300400000</t>
  </si>
  <si>
    <t>i6_00001130300400000200</t>
  </si>
  <si>
    <t>i6_00001130300400000240</t>
  </si>
  <si>
    <t>Возмещение затрат по содержанию штатных единиц, осуществляющих переданные полномочия области ( в том числе раздельному сбору), транспортированию, обработке, утилизации, 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</si>
  <si>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</si>
  <si>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</si>
  <si>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</si>
  <si>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</si>
  <si>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</si>
  <si>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</si>
  <si>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</si>
  <si>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</si>
  <si>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</si>
  <si>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</si>
  <si>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</si>
  <si>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</si>
  <si>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</si>
  <si>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</si>
  <si>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</si>
  <si>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</si>
  <si>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</si>
  <si>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певичного воинского учета на территории, где отсутствуют воинские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</si>
  <si>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</si>
  <si>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</si>
  <si>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</si>
  <si>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</si>
  <si>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</si>
  <si>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</si>
  <si>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</si>
  <si>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</si>
  <si>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</si>
  <si>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</si>
  <si>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</si>
  <si>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</si>
  <si>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Реализация мероприятий подпрограммы "Обеспечение первичных мер пожарной безопасности в Новорахинском сельском поселении"</t>
  </si>
  <si>
    <t>i5_00003100140100000000</t>
  </si>
  <si>
    <t>0140100000</t>
  </si>
  <si>
    <t>i6_00003100140100000200</t>
  </si>
  <si>
    <t>i6_00003100140100000240</t>
  </si>
  <si>
    <t>i6_00003100140100000800</t>
  </si>
  <si>
    <t>i6_00003100140100000850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</si>
  <si>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</si>
  <si>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</si>
  <si>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</si>
  <si>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</si>
  <si>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</si>
  <si>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</si>
  <si>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</si>
  <si>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</si>
  <si>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</si>
  <si>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i6_00004090400071520200</t>
  </si>
  <si>
    <t>i6_00004090400071520240</t>
  </si>
  <si>
    <t>Софинансирование субсидии бюджетам городских и сельских поселений на формирование муниципальных дорожных фондов</t>
  </si>
  <si>
    <t>i5_000040904000S1520000</t>
  </si>
  <si>
    <t>04000S1520</t>
  </si>
  <si>
    <t>i6_000040904000S1520200</t>
  </si>
  <si>
    <t>i6_000040904000S1520240</t>
  </si>
  <si>
    <t>Реализация муниципальной программы "Осуществление дорожной деятельности на территории Новорахинского сельского поселения на 2014-2021 годы"</t>
  </si>
  <si>
    <t>i5_00004090400300000000</t>
  </si>
  <si>
    <t>0400300000</t>
  </si>
  <si>
    <t>i6_00004090400300000200</t>
  </si>
  <si>
    <t>i6_00004090400300000240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</si>
  <si>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</si>
  <si>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</si>
  <si>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</si>
  <si>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</si>
  <si>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</si>
  <si>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</si>
  <si>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Реализация мероприятий подпрограммы "Организация благоустройства территорий населенных пунктов Новорахинского сельского поселения" (уборка и озеленение)</t>
  </si>
  <si>
    <t>i5_00005030120100000000</t>
  </si>
  <si>
    <t>0120100000</t>
  </si>
  <si>
    <t>i6_00005030120100000200</t>
  </si>
  <si>
    <t>i6_00005030120100000240</t>
  </si>
  <si>
    <t>Иные межбюджетные трансферты бюджетам городских и сельских поселений Новгородской области в целях финансирования расходных обязательств, связанных с финансовым обеспечением первоочередных расходов за счет средств фонда Правительства Российской Федерации</t>
  </si>
  <si>
    <t>i5_0000503012015002F000</t>
  </si>
  <si>
    <t>012015002F</t>
  </si>
  <si>
    <t>i6_0000503012015002F200</t>
  </si>
  <si>
    <t>i6_0000503012015002F240</t>
  </si>
  <si>
    <t>Реализация мероприятий подпрограммы "Организация благоустройства территорий населенных пунктов Новорахинского сельского поселения" (освящение улиц в т.ч. ремонт, приобретение и замена ламп)</t>
  </si>
  <si>
    <t>i5_00005030120200000000</t>
  </si>
  <si>
    <t>0120200000</t>
  </si>
  <si>
    <t>i6_00005030120200000200</t>
  </si>
  <si>
    <t>i6_00005030120200000240</t>
  </si>
  <si>
    <t>i6_00005030120200000800</t>
  </si>
  <si>
    <t>i6_00005030120200000850</t>
  </si>
  <si>
    <t>Реализаця мероприятий подпрограммы "Организация благоустройства территорий населенных пунктов Новорхинского сельского поселения" (организация и содержание мест захоронения)</t>
  </si>
  <si>
    <t>i5_00005030120300000000</t>
  </si>
  <si>
    <t>0120300000</t>
  </si>
  <si>
    <t>i6_00005030120300000200</t>
  </si>
  <si>
    <t>i6_00005030120300000240</t>
  </si>
  <si>
    <t>Субсидии бюджетам сельских поселений Новгородской области на реализацию проектов местных инициатив граждан ТОС "Ракушино" на приобритение энергосберигающих светильников уличного освещения в количестве 14 штук для освящения населенного пункта Ракушино</t>
  </si>
  <si>
    <t>i5_00005030120672090000</t>
  </si>
  <si>
    <t>0120672090</t>
  </si>
  <si>
    <t>i6_00005030120672090200</t>
  </si>
  <si>
    <t>i6_00005030120672090240</t>
  </si>
  <si>
    <t>Софинансирование субсидии бюджетам городских и сельских поселений на реализацию проектов местных инициатив граждан ТОС "Ракушино" на приобретение энергосберегающих светильников уличного освящения в количестве 14 штук для освящения населенного пункта Ракушино</t>
  </si>
  <si>
    <t>i5_000050301206S2090000</t>
  </si>
  <si>
    <t>01206S2090</t>
  </si>
  <si>
    <t>i6_000050301206S2090200</t>
  </si>
  <si>
    <t>i6_000050301206S2090240</t>
  </si>
  <si>
    <t>Софинансирование физических и юридических лиц на реализацию ППМИ</t>
  </si>
  <si>
    <t>i5_00005030120702010000</t>
  </si>
  <si>
    <t>0120702010</t>
  </si>
  <si>
    <t>i6_00005030120702010200</t>
  </si>
  <si>
    <t>i6_00005030120702010240</t>
  </si>
  <si>
    <t>Субсидии бюджетам городских и сельских поселений Новгородской области на реализацию ППМИ</t>
  </si>
  <si>
    <t>i5_00005030120707526000</t>
  </si>
  <si>
    <t>0120707526</t>
  </si>
  <si>
    <t>i6_00005030120707526200</t>
  </si>
  <si>
    <t>i6_00005030120707526240</t>
  </si>
  <si>
    <t>Софинансирование субсидии бюджетам городских и сельских поселений на реализацию ППМИ</t>
  </si>
  <si>
    <t>i5_000050301207S7526000</t>
  </si>
  <si>
    <t>01207S7526</t>
  </si>
  <si>
    <t>i6_000050301207S7526200</t>
  </si>
  <si>
    <t>i6_000050301207S7526240</t>
  </si>
  <si>
    <t>Реализация мероприятий подпрограммы "Организация благоустройства территорий населенных пунктов Новорахинского сельского поселения" на реализацию иных межбюджетных трансфертов бюджетам муниципальных образований Новгородской области на организацию работ, связанных с предоставлением влияния ухудшения экономической ситуации на развитие отраслей экономики,с профилактикой и устранением последствий распространения коронавирусной инфекции</t>
  </si>
  <si>
    <t>i5_00005030120875290000</t>
  </si>
  <si>
    <t>0120875290</t>
  </si>
  <si>
    <t>i6_00005030120875290200</t>
  </si>
  <si>
    <t>i6_00005030120875290240</t>
  </si>
  <si>
    <t>Реализация мероприятий подпрограммы "Развитие малого и среднего предпринимательства в Новорахинском сельском поселении на 2016-2021 годы" (создание благоприятной средыдля развития малого и среднего бизнеса)</t>
  </si>
  <si>
    <t>i5_00005030160100000000</t>
  </si>
  <si>
    <t>0160100000</t>
  </si>
  <si>
    <t>i6_00005030160100000200</t>
  </si>
  <si>
    <t>i6_00005030160100000240</t>
  </si>
  <si>
    <t>Субсидия на реализацию общественно значимых проектов по благоустройству сельских территорий</t>
  </si>
  <si>
    <t>i5_000050301701L5764000</t>
  </si>
  <si>
    <t>01701L5764</t>
  </si>
  <si>
    <t>i6_000050301701L5764200</t>
  </si>
  <si>
    <t>i6_000050301701L5764240</t>
  </si>
  <si>
    <t>Реализация мероприятий муниципальной программы "Развитие и совершенствование форм местного самруправления на территории Новорахинского сельского поселения на 2015-2021 годы" (оказание моральной, материальной и фынансовой поддержки стимулирующего характера)</t>
  </si>
  <si>
    <t>i5_00005030500100000000</t>
  </si>
  <si>
    <t>0500100000</t>
  </si>
  <si>
    <t>i6_00005030500100000200</t>
  </si>
  <si>
    <t>i6_00005030500100000240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</si>
  <si>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</si>
  <si>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</si>
  <si>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</si>
  <si>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</si>
  <si>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</si>
  <si>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</si>
  <si>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i4_00007070100000000000</t>
  </si>
  <si>
    <t>Подпрограмма "Развитие физической культуры и спорта, организация досуга и обеспечение услугами культуры жителей Новорахинского сельского поселения"</t>
  </si>
  <si>
    <t>i4_00007070130000000000</t>
  </si>
  <si>
    <t>0130000000</t>
  </si>
  <si>
    <t>Организация и осуществление мероприятий по работе с детьми и молодёжью</t>
  </si>
  <si>
    <t>i5_00007070130200000000</t>
  </si>
  <si>
    <t>0130200000</t>
  </si>
  <si>
    <t>i6_00007070130200000200</t>
  </si>
  <si>
    <t>i6_00007070130200000240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</si>
  <si>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</si>
  <si>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</si>
  <si>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</si>
  <si>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</si>
  <si>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</si>
  <si>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</si>
  <si>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Мероприятия в сфере культуры и киниматографиии</t>
  </si>
  <si>
    <t>i5_00008010130300000000</t>
  </si>
  <si>
    <t>0130300000</t>
  </si>
  <si>
    <t>i6_00008010130300000200</t>
  </si>
  <si>
    <t>i6_00008010130300000240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</si>
  <si>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</si>
  <si>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</si>
  <si>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</si>
  <si>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</si>
  <si>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</si>
  <si>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</si>
  <si>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</si>
  <si>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</si>
  <si>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</si>
  <si>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</si>
  <si>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</si>
  <si>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</si>
  <si>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</si>
  <si>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</si>
  <si>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</si>
  <si>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</si>
  <si>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</si>
  <si>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</si>
  <si>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</si>
  <si>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</si>
  <si>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</si>
  <si>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</si>
  <si>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</si>
  <si>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Мероприятия в области спорта и физической культуры</t>
  </si>
  <si>
    <t>i5_00011010130100000000</t>
  </si>
  <si>
    <t>0130100000</t>
  </si>
  <si>
    <t>i6_00011010130100000200</t>
  </si>
  <si>
    <t>i6_00011010130100000240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</si>
  <si>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</si>
  <si>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</si>
  <si>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</si>
  <si>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</si>
  <si>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</si>
  <si>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</si>
  <si>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</si>
  <si>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</si>
  <si>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</si>
  <si>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</si>
  <si>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</si>
  <si>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</si>
  <si>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</si>
  <si>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</si>
  <si>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</si>
  <si>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</si>
  <si>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</si>
  <si>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</si>
  <si>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</si>
  <si>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</si>
  <si>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</si>
  <si>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</si>
  <si>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</si>
  <si>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</si>
  <si>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</si>
  <si>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</si>
  <si>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</si>
  <si>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</si>
  <si>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</si>
  <si>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</si>
  <si>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</si>
  <si>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</si>
  <si>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</si>
  <si>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</si>
  <si>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</si>
  <si>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</si>
  <si>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</si>
  <si>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</si>
  <si>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</si>
  <si>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</si>
  <si>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</si>
  <si>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</si>
  <si>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</si>
  <si>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</si>
  <si>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</si>
  <si>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</si>
  <si>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</si>
  <si>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</si>
  <si>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</si>
  <si>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</si>
  <si>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</si>
  <si>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</si>
  <si>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</si>
  <si>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</si>
  <si>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</si>
  <si>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</si>
  <si>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</si>
  <si>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</si>
  <si>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</si>
  <si>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</si>
  <si>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</si>
  <si>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</si>
  <si>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</si>
  <si>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</si>
  <si>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</si>
  <si>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</si>
  <si>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</si>
  <si>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</si>
  <si>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</si>
  <si>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</si>
  <si>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</si>
  <si>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</si>
  <si>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</si>
  <si>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</si>
  <si>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</si>
  <si>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</si>
  <si>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</si>
  <si>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</si>
  <si>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</si>
  <si>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</si>
  <si>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</si>
  <si>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</si>
  <si>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</si>
  <si>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</si>
  <si>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</si>
  <si>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</si>
  <si>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</si>
  <si>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</si>
  <si>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</si>
  <si>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</si>
  <si>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</si>
  <si>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</si>
  <si>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</si>
  <si>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</si>
  <si>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</si>
  <si>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</si>
  <si>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</si>
  <si>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</si>
  <si>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</si>
  <si>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</si>
  <si>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</si>
  <si>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</si>
  <si>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</si>
  <si>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</si>
  <si>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обеспечение комплексного развития сельских территорий</t>
  </si>
  <si>
    <t>20225576000000150</t>
  </si>
  <si>
    <t>i2_00020225576000000150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</si>
  <si>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</si>
  <si>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</si>
  <si>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</si>
  <si>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</si>
  <si>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</si>
  <si>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</si>
  <si>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</si>
  <si>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</si>
  <si>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</si>
  <si>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</si>
  <si>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</si>
  <si>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</si>
  <si>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</si>
  <si>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</si>
  <si>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</si>
  <si>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</si>
  <si>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</si>
  <si>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</si>
  <si>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</si>
  <si>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</si>
  <si>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</si>
  <si>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</si>
  <si>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</si>
  <si>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</si>
  <si>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</si>
  <si>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сельских поселений</t>
  </si>
  <si>
    <t>20249999100000150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</si>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</sst>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3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0" fillId="25" borderId="11" xfId="0" applyFill="1" applyBorder="1" applyAlignment="1">
      <alignment horizontal="left"/>
    </xf>
    <xf numFmtId="0" fontId="0" fillId="25" borderId="11" xfId="0" applyFill="1" applyBorder="1" applyAlignment="1"/>
    <xf numFmtId="49" fontId="0" fillId="25" borderId="11" xfId="0" applyNumberFormat="1" applyFill="1" applyBorder="1"/>
    <xf numFmtId="0" fontId="0" fillId="25" borderId="11" xfId="0" applyFill="1" applyBorder="1"/>
    <xf numFmtId="49" fontId="2" fillId="25" borderId="54" xfId="0" applyNumberFormat="1" applyFont="1" applyFill="1" applyBorder="1" applyAlignment="1">
      <alignment horizontal="center" vertical="center" wrapText="1"/>
    </xf>
    <xf numFmtId="49" fontId="2" fillId="25" borderId="62" xfId="0" applyNumberFormat="1" applyFont="1" applyFill="1" applyBorder="1" applyAlignment="1">
      <alignment horizontal="center" vertical="center" wrapText="1"/>
    </xf>
    <xf numFmtId="49" fontId="2" fillId="25" borderId="63" xfId="0" applyNumberFormat="1" applyFont="1" applyFill="1" applyBorder="1" applyAlignment="1">
      <alignment horizontal="center" vertical="center" wrapText="1"/>
    </xf>
    <xf numFmtId="49" fontId="2" fillId="25" borderId="64" xfId="0" applyNumberFormat="1" applyFont="1" applyFill="1" applyBorder="1" applyAlignment="1">
      <alignment horizontal="center" vertical="center" wrapText="1"/>
    </xf>
    <xf numFmtId="49" fontId="2" fillId="25" borderId="26" xfId="0" applyNumberFormat="1" applyFont="1" applyFill="1" applyBorder="1" applyAlignment="1">
      <alignment horizontal="center" vertical="center" wrapText="1"/>
    </xf>
    <xf numFmtId="49" fontId="2" fillId="25" borderId="39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49" fontId="2" fillId="25" borderId="25" xfId="0" applyNumberFormat="1" applyFont="1" applyFill="1" applyBorder="1" applyAlignment="1">
      <alignment horizontal="center" vertical="center" wrapText="1"/>
    </xf>
    <xf numFmtId="49" fontId="2" fillId="25" borderId="20" xfId="0" applyNumberFormat="1" applyFont="1" applyFill="1" applyBorder="1" applyAlignment="1">
      <alignment horizontal="center" vertical="center" wrapText="1"/>
    </xf>
    <xf numFmtId="49" fontId="2" fillId="25" borderId="65" xfId="0" applyNumberFormat="1" applyFont="1" applyFill="1" applyBorder="1" applyAlignment="1">
      <alignment horizontal="center"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60" xfId="0" applyFont="1" applyFill="1" applyBorder="1" applyAlignment="1">
      <alignment horizontal="center" vertical="center"/>
    </xf>
    <xf numFmtId="0" fontId="2" fillId="25" borderId="61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left" wrapText="1"/>
    </xf>
    <xf numFmtId="49" fontId="3" fillId="25" borderId="21" xfId="0" applyNumberFormat="1" applyFont="1" applyFill="1" applyBorder="1" applyAlignment="1">
      <alignment horizontal="center" wrapText="1"/>
    </xf>
    <xf numFmtId="49" fontId="3" fillId="25" borderId="57" xfId="0" applyNumberFormat="1" applyFont="1" applyFill="1" applyBorder="1" applyAlignment="1">
      <alignment horizontal="center" wrapText="1"/>
    </xf>
    <xf numFmtId="49" fontId="3" fillId="25" borderId="58" xfId="0" applyNumberFormat="1" applyFont="1" applyFill="1" applyBorder="1" applyAlignment="1">
      <alignment horizontal="center" wrapText="1"/>
    </xf>
    <xf numFmtId="49" fontId="3" fillId="25" borderId="59" xfId="0" applyNumberFormat="1" applyFont="1" applyFill="1" applyBorder="1" applyAlignment="1">
      <alignment horizontal="center" wrapText="1"/>
    </xf>
    <xf numFmtId="4" fontId="2" fillId="25" borderId="12" xfId="0" applyNumberFormat="1" applyFont="1" applyFill="1" applyBorder="1" applyAlignment="1">
      <alignment horizontal="right"/>
    </xf>
    <xf numFmtId="4" fontId="2" fillId="25" borderId="48" xfId="0" applyNumberFormat="1" applyFont="1" applyFill="1" applyBorder="1" applyAlignment="1">
      <alignment horizontal="right"/>
    </xf>
    <xf numFmtId="0" fontId="3" fillId="25" borderId="37" xfId="0" applyFont="1" applyFill="1" applyBorder="1" applyAlignment="1">
      <alignment horizontal="left" wrapText="1"/>
    </xf>
    <xf numFmtId="49" fontId="3" fillId="25" borderId="15" xfId="0" applyNumberFormat="1" applyFont="1" applyFill="1" applyBorder="1" applyAlignment="1">
      <alignment horizontal="center" wrapText="1"/>
    </xf>
    <xf numFmtId="49" fontId="3" fillId="25" borderId="47" xfId="0" applyNumberFormat="1" applyFont="1" applyFill="1" applyBorder="1" applyAlignment="1">
      <alignment horizontal="center" wrapText="1"/>
    </xf>
    <xf numFmtId="49" fontId="3" fillId="25" borderId="52" xfId="0" applyNumberFormat="1" applyFont="1" applyFill="1" applyBorder="1" applyAlignment="1">
      <alignment horizontal="center" wrapText="1"/>
    </xf>
    <xf numFmtId="49" fontId="3" fillId="25" borderId="33" xfId="0" applyNumberFormat="1" applyFont="1" applyFill="1" applyBorder="1" applyAlignment="1">
      <alignment horizontal="center" wrapText="1"/>
    </xf>
    <xf numFmtId="4" fontId="2" fillId="25" borderId="20" xfId="0" applyNumberFormat="1" applyFont="1" applyFill="1" applyBorder="1" applyAlignment="1">
      <alignment horizontal="right"/>
    </xf>
    <xf numFmtId="4" fontId="2" fillId="25" borderId="32" xfId="0" applyNumberFormat="1" applyFont="1" applyFill="1" applyBorder="1" applyAlignment="1">
      <alignment horizontal="right"/>
    </xf>
    <xf numFmtId="0" fontId="3" fillId="25" borderId="40" xfId="0" applyFont="1" applyFill="1" applyBorder="1" applyAlignment="1">
      <alignment horizontal="left" wrapText="1"/>
    </xf>
    <xf numFmtId="49" fontId="3" fillId="25" borderId="14" xfId="0" applyNumberFormat="1" applyFont="1" applyFill="1" applyBorder="1" applyAlignment="1">
      <alignment horizontal="center" wrapText="1"/>
    </xf>
    <xf numFmtId="49" fontId="3" fillId="25" borderId="47" xfId="0" applyNumberFormat="1" applyFont="1" applyFill="1" applyBorder="1" applyAlignment="1">
      <alignment horizontal="center" wrapText="1"/>
    </xf>
    <xf numFmtId="49" fontId="3" fillId="25" borderId="53" xfId="0" applyNumberFormat="1" applyFont="1" applyFill="1" applyBorder="1" applyAlignment="1">
      <alignment horizontal="center" wrapText="1"/>
    </xf>
    <xf numFmtId="0" fontId="3" fillId="25" borderId="40" xfId="0" applyFont="1" applyFill="1" applyBorder="1" applyAlignment="1" applyProtection="1">
      <alignment horizontal="left" wrapText="1"/>
      <protection locked="0"/>
    </xf>
    <xf numFmtId="49" fontId="3" fillId="25" borderId="14" xfId="0" applyNumberFormat="1" applyFont="1" applyFill="1" applyBorder="1" applyAlignment="1" applyProtection="1">
      <alignment horizontal="center" wrapText="1"/>
      <protection locked="0"/>
    </xf>
    <xf numFmtId="49" fontId="2" fillId="25" borderId="49" xfId="0" applyNumberFormat="1" applyFont="1" applyFill="1" applyBorder="1" applyAlignment="1" applyProtection="1">
      <alignment horizontal="center" wrapText="1"/>
      <protection locked="0"/>
    </xf>
    <xf numFmtId="49" fontId="2" fillId="25" borderId="53" xfId="0" applyNumberFormat="1" applyFont="1" applyFill="1" applyBorder="1" applyAlignment="1" applyProtection="1">
      <alignment horizontal="center" wrapText="1"/>
      <protection locked="0"/>
    </xf>
    <xf numFmtId="49" fontId="2" fillId="25" borderId="52" xfId="0" applyNumberFormat="1" applyFont="1" applyFill="1" applyBorder="1" applyAlignment="1" applyProtection="1">
      <alignment horizontal="center" wrapText="1"/>
      <protection locked="0"/>
    </xf>
    <xf numFmtId="49" fontId="2" fillId="25" borderId="33" xfId="0" applyNumberFormat="1" applyFont="1" applyFill="1" applyBorder="1" applyAlignment="1" applyProtection="1">
      <alignment horizontal="center" wrapText="1"/>
      <protection locked="0"/>
    </xf>
    <xf numFmtId="4" fontId="2" fillId="25" borderId="12" xfId="0" applyNumberFormat="1" applyFont="1" applyFill="1" applyBorder="1" applyAlignment="1" applyProtection="1">
      <alignment horizontal="right" wrapText="1"/>
      <protection locked="0"/>
    </xf>
    <xf numFmtId="4" fontId="2" fillId="25" borderId="20" xfId="0" applyNumberFormat="1" applyFont="1" applyFill="1" applyBorder="1" applyAlignment="1" applyProtection="1">
      <alignment horizontal="right" wrapText="1"/>
      <protection locked="0"/>
    </xf>
    <xf numFmtId="4" fontId="2" fillId="25" borderId="32" xfId="0" applyNumberFormat="1" applyFont="1" applyFill="1" applyBorder="1" applyAlignment="1">
      <alignment horizontal="right" wrapText="1"/>
    </xf>
    <xf numFmtId="0" fontId="3" fillId="25" borderId="27" xfId="0" applyFont="1" applyFill="1" applyBorder="1" applyAlignment="1">
      <alignment horizontal="left" wrapText="1"/>
    </xf>
    <xf numFmtId="4" fontId="2" fillId="25" borderId="33" xfId="0" applyNumberFormat="1" applyFont="1" applyFill="1" applyBorder="1" applyAlignment="1">
      <alignment horizontal="right"/>
    </xf>
    <xf numFmtId="4" fontId="2" fillId="25" borderId="34" xfId="0" applyNumberFormat="1" applyFont="1" applyFill="1" applyBorder="1" applyAlignment="1">
      <alignment horizontal="right"/>
    </xf>
    <xf numFmtId="4" fontId="2" fillId="25" borderId="35" xfId="0" applyNumberFormat="1" applyFont="1" applyFill="1" applyBorder="1" applyAlignment="1">
      <alignment horizontal="right"/>
    </xf>
    <xf numFmtId="49" fontId="3" fillId="25" borderId="51" xfId="0" applyNumberFormat="1" applyFont="1" applyFill="1" applyBorder="1" applyAlignment="1">
      <alignment horizontal="center" wrapText="1"/>
    </xf>
    <xf numFmtId="49" fontId="3" fillId="25" borderId="66" xfId="0" applyNumberFormat="1" applyFont="1" applyFill="1" applyBorder="1" applyAlignment="1">
      <alignment horizontal="center" wrapText="1"/>
    </xf>
    <xf numFmtId="49" fontId="3" fillId="25" borderId="33" xfId="0" applyNumberFormat="1" applyFont="1" applyFill="1" applyBorder="1" applyAlignment="1">
      <alignment horizontal="center" wrapText="1"/>
    </xf>
    <xf numFmtId="49" fontId="2" fillId="25" borderId="51" xfId="0" applyNumberFormat="1" applyFont="1" applyFill="1" applyBorder="1" applyAlignment="1" applyProtection="1">
      <alignment horizontal="center" wrapText="1"/>
      <protection locked="0"/>
    </xf>
    <xf numFmtId="49" fontId="2" fillId="25" borderId="66" xfId="0" applyNumberFormat="1" applyFont="1" applyFill="1" applyBorder="1" applyAlignment="1" applyProtection="1">
      <alignment horizontal="center" wrapText="1"/>
      <protection locked="0"/>
    </xf>
    <xf numFmtId="49" fontId="2" fillId="25" borderId="50" xfId="0" applyNumberFormat="1" applyFont="1" applyFill="1" applyBorder="1" applyAlignment="1" applyProtection="1">
      <alignment horizontal="center" wrapText="1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319"/>
  <sheetViews>
    <sheetView tabSelected="1" topLeftCell="A65" workbookViewId="0">
      <selection activeCell="H76" sqref="H76:H78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31" t="s">
        <v>36</v>
      </c>
      <c r="B1" s="131"/>
      <c r="C1" s="131"/>
      <c r="D1" s="131"/>
      <c r="E1" s="131"/>
      <c r="F1" s="131"/>
      <c r="G1" s="131"/>
      <c r="H1" s="131"/>
      <c r="I1" s="132"/>
      <c r="J1" s="1" t="s">
        <v>3</v>
      </c>
      <c r="K1" s="21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70" t="s">
        <v>19</v>
      </c>
      <c r="K2" s="21" t="s">
        <v>25</v>
      </c>
      <c r="L2" s="4"/>
    </row>
    <row r="3" spans="1:12" x14ac:dyDescent="0.2">
      <c r="A3" s="31" t="s">
        <v>52</v>
      </c>
      <c r="B3" s="135" t="s">
        <v>62</v>
      </c>
      <c r="C3" s="135"/>
      <c r="D3" s="135"/>
      <c r="E3" s="21"/>
      <c r="F3" s="21"/>
      <c r="G3" s="136"/>
      <c r="H3" s="136"/>
      <c r="I3" s="31" t="s">
        <v>22</v>
      </c>
      <c r="J3" s="103">
        <v>44198</v>
      </c>
      <c r="K3" s="21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2" t="s">
        <v>21</v>
      </c>
      <c r="J4" s="71" t="s">
        <v>63</v>
      </c>
      <c r="K4" s="21" t="s">
        <v>68</v>
      </c>
      <c r="L4" s="4"/>
    </row>
    <row r="5" spans="1:12" x14ac:dyDescent="0.2">
      <c r="A5" s="3" t="s">
        <v>37</v>
      </c>
      <c r="B5" s="133" t="s">
        <v>64</v>
      </c>
      <c r="C5" s="133"/>
      <c r="D5" s="133"/>
      <c r="E5" s="133"/>
      <c r="F5" s="133"/>
      <c r="G5" s="133"/>
      <c r="H5" s="133"/>
      <c r="I5" s="32" t="s">
        <v>30</v>
      </c>
      <c r="J5" s="72" t="s">
        <v>65</v>
      </c>
      <c r="K5" s="21"/>
      <c r="L5" s="4"/>
    </row>
    <row r="6" spans="1:12" x14ac:dyDescent="0.2">
      <c r="A6" s="3" t="s">
        <v>38</v>
      </c>
      <c r="B6" s="134" t="s">
        <v>61</v>
      </c>
      <c r="C6" s="134"/>
      <c r="D6" s="134"/>
      <c r="E6" s="134"/>
      <c r="F6" s="134"/>
      <c r="G6" s="134"/>
      <c r="H6" s="134"/>
      <c r="I6" s="32" t="s">
        <v>59</v>
      </c>
      <c r="J6" s="72" t="s">
        <v>70</v>
      </c>
      <c r="K6" s="21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2"/>
      <c r="J7" s="72"/>
      <c r="K7" s="21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73" t="s">
        <v>0</v>
      </c>
      <c r="K8" s="21" t="s">
        <v>66</v>
      </c>
    </row>
    <row r="9" spans="1:12" ht="15" x14ac:dyDescent="0.25">
      <c r="A9" s="140" t="s">
        <v>29</v>
      </c>
      <c r="B9" s="140"/>
      <c r="C9" s="140"/>
      <c r="D9" s="140"/>
      <c r="E9" s="140"/>
      <c r="F9" s="140"/>
      <c r="G9" s="140"/>
      <c r="H9" s="140"/>
      <c r="I9" s="140"/>
      <c r="J9" s="140"/>
      <c r="K9" s="100" t="s">
        <v>67</v>
      </c>
    </row>
    <row r="10" spans="1:12" x14ac:dyDescent="0.2">
      <c r="A10" s="173"/>
      <c r="B10" s="173"/>
      <c r="C10" s="174"/>
      <c r="D10" s="174"/>
      <c r="E10" s="174"/>
      <c r="F10" s="174"/>
      <c r="G10" s="174"/>
      <c r="H10" s="175"/>
      <c r="I10" s="175"/>
      <c r="J10" s="176"/>
      <c r="K10" s="101"/>
    </row>
    <row r="11" spans="1:12" ht="12.75" customHeight="1" x14ac:dyDescent="0.2">
      <c r="A11" s="177" t="s">
        <v>39</v>
      </c>
      <c r="B11" s="177" t="s">
        <v>40</v>
      </c>
      <c r="C11" s="178" t="s">
        <v>41</v>
      </c>
      <c r="D11" s="179"/>
      <c r="E11" s="179"/>
      <c r="F11" s="179"/>
      <c r="G11" s="180"/>
      <c r="H11" s="177" t="s">
        <v>42</v>
      </c>
      <c r="I11" s="177" t="s">
        <v>23</v>
      </c>
      <c r="J11" s="177" t="s">
        <v>43</v>
      </c>
      <c r="K11" s="92"/>
    </row>
    <row r="12" spans="1:12" x14ac:dyDescent="0.2">
      <c r="A12" s="181"/>
      <c r="B12" s="181"/>
      <c r="C12" s="182"/>
      <c r="D12" s="183"/>
      <c r="E12" s="183"/>
      <c r="F12" s="183"/>
      <c r="G12" s="184"/>
      <c r="H12" s="181"/>
      <c r="I12" s="181"/>
      <c r="J12" s="181"/>
      <c r="K12" s="92"/>
    </row>
    <row r="13" spans="1:12" x14ac:dyDescent="0.2">
      <c r="A13" s="185"/>
      <c r="B13" s="185"/>
      <c r="C13" s="186"/>
      <c r="D13" s="187"/>
      <c r="E13" s="187"/>
      <c r="F13" s="187"/>
      <c r="G13" s="188"/>
      <c r="H13" s="185"/>
      <c r="I13" s="185"/>
      <c r="J13" s="185"/>
      <c r="K13" s="92"/>
    </row>
    <row r="14" spans="1:12" ht="13.5" thickBot="1" x14ac:dyDescent="0.25">
      <c r="A14" s="189">
        <v>1</v>
      </c>
      <c r="B14" s="190">
        <v>2</v>
      </c>
      <c r="C14" s="191">
        <v>3</v>
      </c>
      <c r="D14" s="192"/>
      <c r="E14" s="192"/>
      <c r="F14" s="192"/>
      <c r="G14" s="193"/>
      <c r="H14" s="194" t="s">
        <v>2</v>
      </c>
      <c r="I14" s="194" t="s">
        <v>25</v>
      </c>
      <c r="J14" s="194" t="s">
        <v>26</v>
      </c>
      <c r="K14" s="93"/>
    </row>
    <row r="15" spans="1:12" x14ac:dyDescent="0.2">
      <c r="A15" s="195" t="s">
        <v>28</v>
      </c>
      <c r="B15" s="196" t="s">
        <v>6</v>
      </c>
      <c r="C15" s="197" t="s">
        <v>17</v>
      </c>
      <c r="D15" s="198"/>
      <c r="E15" s="198"/>
      <c r="F15" s="198"/>
      <c r="G15" s="199"/>
      <c r="H15" s="200">
        <v>11258612.84</v>
      </c>
      <c r="I15" s="200">
        <v>11892839.17</v>
      </c>
      <c r="J15" s="201">
        <v>177361.38</v>
      </c>
    </row>
    <row r="16" spans="1:12" x14ac:dyDescent="0.2">
      <c r="A16" s="202" t="s">
        <v>4</v>
      </c>
      <c r="B16" s="203"/>
      <c r="C16" s="204"/>
      <c r="D16" s="205"/>
      <c r="E16" s="205"/>
      <c r="F16" s="205"/>
      <c r="G16" s="206"/>
      <c r="H16" s="200"/>
      <c r="I16" s="207"/>
      <c r="J16" s="208"/>
    </row>
    <row r="17" spans="1:12" x14ac:dyDescent="0.2">
      <c r="A17" s="209" t="s">
        <v>390</v>
      </c>
      <c r="B17" s="210" t="s">
        <v>6</v>
      </c>
      <c r="C17" s="211" t="s">
        <v>98</v>
      </c>
      <c r="D17" s="212" t="s">
        <v>391</v>
      </c>
      <c r="E17" s="205"/>
      <c r="F17" s="205"/>
      <c r="G17" s="206"/>
      <c r="H17" s="200">
        <v>5126115</v>
      </c>
      <c r="I17" s="207">
        <v>5760341.3300000001</v>
      </c>
      <c r="J17" s="208">
        <v>177361.38</v>
      </c>
      <c r="K17" s="96" t="str">
        <f t="shared" ref="K17:K48" si="0">C17 &amp; D17 &amp; G17</f>
        <v>00010000000000000000</v>
      </c>
      <c r="L17" s="84" t="s">
        <v>363</v>
      </c>
    </row>
    <row r="18" spans="1:12" x14ac:dyDescent="0.2">
      <c r="A18" s="209" t="s">
        <v>392</v>
      </c>
      <c r="B18" s="210" t="s">
        <v>6</v>
      </c>
      <c r="C18" s="211" t="s">
        <v>98</v>
      </c>
      <c r="D18" s="212" t="s">
        <v>393</v>
      </c>
      <c r="E18" s="205"/>
      <c r="F18" s="205"/>
      <c r="G18" s="206"/>
      <c r="H18" s="200">
        <v>1254000</v>
      </c>
      <c r="I18" s="207">
        <v>1318626.93</v>
      </c>
      <c r="J18" s="208">
        <v>1982.14</v>
      </c>
      <c r="K18" s="96" t="str">
        <f t="shared" si="0"/>
        <v>00010100000000000000</v>
      </c>
      <c r="L18" s="84" t="s">
        <v>394</v>
      </c>
    </row>
    <row r="19" spans="1:12" x14ac:dyDescent="0.2">
      <c r="A19" s="209" t="s">
        <v>395</v>
      </c>
      <c r="B19" s="210" t="s">
        <v>6</v>
      </c>
      <c r="C19" s="211" t="s">
        <v>98</v>
      </c>
      <c r="D19" s="212" t="s">
        <v>396</v>
      </c>
      <c r="E19" s="205"/>
      <c r="F19" s="205"/>
      <c r="G19" s="206"/>
      <c r="H19" s="200">
        <v>1254000</v>
      </c>
      <c r="I19" s="207">
        <v>1318626.93</v>
      </c>
      <c r="J19" s="208">
        <v>1982.14</v>
      </c>
      <c r="K19" s="96" t="str">
        <f t="shared" si="0"/>
        <v>00010102000010000110</v>
      </c>
      <c r="L19" s="84" t="s">
        <v>397</v>
      </c>
    </row>
    <row r="20" spans="1:12" s="69" customFormat="1" ht="56.25" x14ac:dyDescent="0.2">
      <c r="A20" s="213" t="s">
        <v>398</v>
      </c>
      <c r="B20" s="214" t="s">
        <v>6</v>
      </c>
      <c r="C20" s="215" t="s">
        <v>98</v>
      </c>
      <c r="D20" s="216" t="s">
        <v>399</v>
      </c>
      <c r="E20" s="217"/>
      <c r="F20" s="217"/>
      <c r="G20" s="218"/>
      <c r="H20" s="219">
        <v>1252000</v>
      </c>
      <c r="I20" s="220">
        <v>1318609.07</v>
      </c>
      <c r="J20" s="221">
        <f>IF(IF(H20="",0,H20)=0,0,(IF(H20&gt;0,IF(I20&gt;H20,0,H20-I20),IF(I20&gt;H20,H20-I20,0))))</f>
        <v>0</v>
      </c>
      <c r="K20" s="97" t="str">
        <f t="shared" si="0"/>
        <v>00010102010010000110</v>
      </c>
      <c r="L20" s="68" t="str">
        <f>C20 &amp; D20 &amp; G20</f>
        <v>00010102010010000110</v>
      </c>
    </row>
    <row r="21" spans="1:12" s="69" customFormat="1" ht="90" x14ac:dyDescent="0.2">
      <c r="A21" s="213" t="s">
        <v>400</v>
      </c>
      <c r="B21" s="214" t="s">
        <v>6</v>
      </c>
      <c r="C21" s="215" t="s">
        <v>98</v>
      </c>
      <c r="D21" s="216" t="s">
        <v>401</v>
      </c>
      <c r="E21" s="217"/>
      <c r="F21" s="217"/>
      <c r="G21" s="218"/>
      <c r="H21" s="219">
        <v>1000</v>
      </c>
      <c r="I21" s="220"/>
      <c r="J21" s="221">
        <f>IF(IF(H21="",0,H21)=0,0,(IF(H21&gt;0,IF(I21&gt;H21,0,H21-I21),IF(I21&gt;H21,H21-I21,0))))</f>
        <v>1000</v>
      </c>
      <c r="K21" s="97" t="str">
        <f t="shared" si="0"/>
        <v>00010102020010000110</v>
      </c>
      <c r="L21" s="68" t="str">
        <f>C21 &amp; D21 &amp; G21</f>
        <v>00010102020010000110</v>
      </c>
    </row>
    <row r="22" spans="1:12" s="69" customFormat="1" ht="33.75" x14ac:dyDescent="0.2">
      <c r="A22" s="213" t="s">
        <v>402</v>
      </c>
      <c r="B22" s="214" t="s">
        <v>6</v>
      </c>
      <c r="C22" s="215" t="s">
        <v>98</v>
      </c>
      <c r="D22" s="216" t="s">
        <v>403</v>
      </c>
      <c r="E22" s="217"/>
      <c r="F22" s="217"/>
      <c r="G22" s="218"/>
      <c r="H22" s="219">
        <v>1000</v>
      </c>
      <c r="I22" s="220">
        <v>17.86</v>
      </c>
      <c r="J22" s="221">
        <f>IF(IF(H22="",0,H22)=0,0,(IF(H22&gt;0,IF(I22&gt;H22,0,H22-I22),IF(I22&gt;H22,H22-I22,0))))</f>
        <v>982.14</v>
      </c>
      <c r="K22" s="97" t="str">
        <f t="shared" si="0"/>
        <v>00010102030010000110</v>
      </c>
      <c r="L22" s="68" t="str">
        <f>C22 &amp; D22 &amp; G22</f>
        <v>00010102030010000110</v>
      </c>
    </row>
    <row r="23" spans="1:12" ht="22.5" x14ac:dyDescent="0.2">
      <c r="A23" s="209" t="s">
        <v>404</v>
      </c>
      <c r="B23" s="210" t="s">
        <v>6</v>
      </c>
      <c r="C23" s="211" t="s">
        <v>98</v>
      </c>
      <c r="D23" s="212" t="s">
        <v>405</v>
      </c>
      <c r="E23" s="205"/>
      <c r="F23" s="205"/>
      <c r="G23" s="206"/>
      <c r="H23" s="200">
        <v>1290020</v>
      </c>
      <c r="I23" s="207">
        <v>1266374.8999999999</v>
      </c>
      <c r="J23" s="208">
        <v>21660.09</v>
      </c>
      <c r="K23" s="96" t="str">
        <f t="shared" si="0"/>
        <v>00010300000000000000</v>
      </c>
      <c r="L23" s="84" t="s">
        <v>406</v>
      </c>
    </row>
    <row r="24" spans="1:12" ht="22.5" x14ac:dyDescent="0.2">
      <c r="A24" s="209" t="s">
        <v>407</v>
      </c>
      <c r="B24" s="210" t="s">
        <v>6</v>
      </c>
      <c r="C24" s="211" t="s">
        <v>98</v>
      </c>
      <c r="D24" s="212" t="s">
        <v>408</v>
      </c>
      <c r="E24" s="205"/>
      <c r="F24" s="205"/>
      <c r="G24" s="206"/>
      <c r="H24" s="200">
        <v>1290020</v>
      </c>
      <c r="I24" s="207">
        <v>1266374.8999999999</v>
      </c>
      <c r="J24" s="208">
        <v>21660.09</v>
      </c>
      <c r="K24" s="96" t="str">
        <f t="shared" si="0"/>
        <v>00010302000010000110</v>
      </c>
      <c r="L24" s="84" t="s">
        <v>409</v>
      </c>
    </row>
    <row r="25" spans="1:12" ht="56.25" x14ac:dyDescent="0.2">
      <c r="A25" s="209" t="s">
        <v>410</v>
      </c>
      <c r="B25" s="210" t="s">
        <v>6</v>
      </c>
      <c r="C25" s="211" t="s">
        <v>98</v>
      </c>
      <c r="D25" s="212" t="s">
        <v>411</v>
      </c>
      <c r="E25" s="205"/>
      <c r="F25" s="205"/>
      <c r="G25" s="206"/>
      <c r="H25" s="200">
        <v>605760</v>
      </c>
      <c r="I25" s="207">
        <v>584099.91</v>
      </c>
      <c r="J25" s="208">
        <v>21660.09</v>
      </c>
      <c r="K25" s="96" t="str">
        <f t="shared" si="0"/>
        <v>00010302230010000110</v>
      </c>
      <c r="L25" s="84" t="s">
        <v>412</v>
      </c>
    </row>
    <row r="26" spans="1:12" s="69" customFormat="1" ht="90" x14ac:dyDescent="0.2">
      <c r="A26" s="213" t="s">
        <v>413</v>
      </c>
      <c r="B26" s="214" t="s">
        <v>6</v>
      </c>
      <c r="C26" s="215" t="s">
        <v>98</v>
      </c>
      <c r="D26" s="216" t="s">
        <v>414</v>
      </c>
      <c r="E26" s="217"/>
      <c r="F26" s="217"/>
      <c r="G26" s="218"/>
      <c r="H26" s="219">
        <v>605760</v>
      </c>
      <c r="I26" s="220">
        <v>584099.91</v>
      </c>
      <c r="J26" s="221">
        <f>IF(IF(H26="",0,H26)=0,0,(IF(H26&gt;0,IF(I26&gt;H26,0,H26-I26),IF(I26&gt;H26,H26-I26,0))))</f>
        <v>21660.09</v>
      </c>
      <c r="K26" s="97" t="str">
        <f t="shared" si="0"/>
        <v>00010302231010000110</v>
      </c>
      <c r="L26" s="68" t="str">
        <f>C26 &amp; D26 &amp; G26</f>
        <v>00010302231010000110</v>
      </c>
    </row>
    <row r="27" spans="1:12" ht="78.75" x14ac:dyDescent="0.2">
      <c r="A27" s="209" t="s">
        <v>415</v>
      </c>
      <c r="B27" s="210" t="s">
        <v>6</v>
      </c>
      <c r="C27" s="211" t="s">
        <v>98</v>
      </c>
      <c r="D27" s="212" t="s">
        <v>416</v>
      </c>
      <c r="E27" s="205"/>
      <c r="F27" s="205"/>
      <c r="G27" s="206"/>
      <c r="H27" s="200">
        <v>3800</v>
      </c>
      <c r="I27" s="207">
        <v>4177.91</v>
      </c>
      <c r="J27" s="208">
        <v>0</v>
      </c>
      <c r="K27" s="96" t="str">
        <f t="shared" si="0"/>
        <v>00010302240010000110</v>
      </c>
      <c r="L27" s="84" t="s">
        <v>417</v>
      </c>
    </row>
    <row r="28" spans="1:12" s="69" customFormat="1" ht="101.25" x14ac:dyDescent="0.2">
      <c r="A28" s="213" t="s">
        <v>418</v>
      </c>
      <c r="B28" s="214" t="s">
        <v>6</v>
      </c>
      <c r="C28" s="215" t="s">
        <v>98</v>
      </c>
      <c r="D28" s="216" t="s">
        <v>419</v>
      </c>
      <c r="E28" s="217"/>
      <c r="F28" s="217"/>
      <c r="G28" s="218"/>
      <c r="H28" s="219">
        <v>3800</v>
      </c>
      <c r="I28" s="220">
        <v>4177.91</v>
      </c>
      <c r="J28" s="221">
        <f>IF(IF(H28="",0,H28)=0,0,(IF(H28&gt;0,IF(I28&gt;H28,0,H28-I28),IF(I28&gt;H28,H28-I28,0))))</f>
        <v>0</v>
      </c>
      <c r="K28" s="97" t="str">
        <f t="shared" si="0"/>
        <v>00010302241010000110</v>
      </c>
      <c r="L28" s="68" t="str">
        <f>C28 &amp; D28 &amp; G28</f>
        <v>00010302241010000110</v>
      </c>
    </row>
    <row r="29" spans="1:12" ht="56.25" x14ac:dyDescent="0.2">
      <c r="A29" s="209" t="s">
        <v>420</v>
      </c>
      <c r="B29" s="210" t="s">
        <v>6</v>
      </c>
      <c r="C29" s="211" t="s">
        <v>98</v>
      </c>
      <c r="D29" s="212" t="s">
        <v>421</v>
      </c>
      <c r="E29" s="205"/>
      <c r="F29" s="205"/>
      <c r="G29" s="206"/>
      <c r="H29" s="200">
        <v>781690</v>
      </c>
      <c r="I29" s="207">
        <v>785778.48</v>
      </c>
      <c r="J29" s="208">
        <v>0</v>
      </c>
      <c r="K29" s="96" t="str">
        <f t="shared" si="0"/>
        <v>00010302250010000110</v>
      </c>
      <c r="L29" s="84" t="s">
        <v>422</v>
      </c>
    </row>
    <row r="30" spans="1:12" s="69" customFormat="1" ht="90" x14ac:dyDescent="0.2">
      <c r="A30" s="213" t="s">
        <v>423</v>
      </c>
      <c r="B30" s="214" t="s">
        <v>6</v>
      </c>
      <c r="C30" s="215" t="s">
        <v>98</v>
      </c>
      <c r="D30" s="216" t="s">
        <v>424</v>
      </c>
      <c r="E30" s="217"/>
      <c r="F30" s="217"/>
      <c r="G30" s="218"/>
      <c r="H30" s="219">
        <v>781690</v>
      </c>
      <c r="I30" s="220">
        <v>785778.48</v>
      </c>
      <c r="J30" s="221">
        <f>IF(IF(H30="",0,H30)=0,0,(IF(H30&gt;0,IF(I30&gt;H30,0,H30-I30),IF(I30&gt;H30,H30-I30,0))))</f>
        <v>0</v>
      </c>
      <c r="K30" s="97" t="str">
        <f t="shared" si="0"/>
        <v>00010302251010000110</v>
      </c>
      <c r="L30" s="68" t="str">
        <f>C30 &amp; D30 &amp; G30</f>
        <v>00010302251010000110</v>
      </c>
    </row>
    <row r="31" spans="1:12" ht="56.25" x14ac:dyDescent="0.2">
      <c r="A31" s="209" t="s">
        <v>425</v>
      </c>
      <c r="B31" s="210" t="s">
        <v>6</v>
      </c>
      <c r="C31" s="211" t="s">
        <v>98</v>
      </c>
      <c r="D31" s="212" t="s">
        <v>426</v>
      </c>
      <c r="E31" s="205"/>
      <c r="F31" s="205"/>
      <c r="G31" s="206"/>
      <c r="H31" s="200">
        <v>-101230</v>
      </c>
      <c r="I31" s="207">
        <v>-107681.4</v>
      </c>
      <c r="J31" s="208">
        <v>0</v>
      </c>
      <c r="K31" s="96" t="str">
        <f t="shared" si="0"/>
        <v>00010302260010000110</v>
      </c>
      <c r="L31" s="84" t="s">
        <v>427</v>
      </c>
    </row>
    <row r="32" spans="1:12" s="69" customFormat="1" ht="90" x14ac:dyDescent="0.2">
      <c r="A32" s="213" t="s">
        <v>428</v>
      </c>
      <c r="B32" s="214" t="s">
        <v>6</v>
      </c>
      <c r="C32" s="215" t="s">
        <v>98</v>
      </c>
      <c r="D32" s="216" t="s">
        <v>429</v>
      </c>
      <c r="E32" s="217"/>
      <c r="F32" s="217"/>
      <c r="G32" s="218"/>
      <c r="H32" s="219">
        <v>-101230</v>
      </c>
      <c r="I32" s="220">
        <v>-107681.4</v>
      </c>
      <c r="J32" s="221">
        <f>IF(IF(H32="",0,H32)=0,0,(IF(H32&gt;0,IF(I32&gt;H32,0,H32-I32),IF(I32&gt;H32,H32-I32,0))))</f>
        <v>0</v>
      </c>
      <c r="K32" s="97" t="str">
        <f t="shared" si="0"/>
        <v>00010302261010000110</v>
      </c>
      <c r="L32" s="68" t="str">
        <f>C32 &amp; D32 &amp; G32</f>
        <v>00010302261010000110</v>
      </c>
    </row>
    <row r="33" spans="1:12" x14ac:dyDescent="0.2">
      <c r="A33" s="209" t="s">
        <v>430</v>
      </c>
      <c r="B33" s="210" t="s">
        <v>6</v>
      </c>
      <c r="C33" s="211" t="s">
        <v>98</v>
      </c>
      <c r="D33" s="212" t="s">
        <v>431</v>
      </c>
      <c r="E33" s="205"/>
      <c r="F33" s="205"/>
      <c r="G33" s="206"/>
      <c r="H33" s="200"/>
      <c r="I33" s="207">
        <v>24.3</v>
      </c>
      <c r="J33" s="208">
        <v>0</v>
      </c>
      <c r="K33" s="96" t="str">
        <f t="shared" si="0"/>
        <v>00010500000000000000</v>
      </c>
      <c r="L33" s="84" t="s">
        <v>432</v>
      </c>
    </row>
    <row r="34" spans="1:12" x14ac:dyDescent="0.2">
      <c r="A34" s="209" t="s">
        <v>433</v>
      </c>
      <c r="B34" s="210" t="s">
        <v>6</v>
      </c>
      <c r="C34" s="211" t="s">
        <v>98</v>
      </c>
      <c r="D34" s="212" t="s">
        <v>434</v>
      </c>
      <c r="E34" s="205"/>
      <c r="F34" s="205"/>
      <c r="G34" s="206"/>
      <c r="H34" s="200"/>
      <c r="I34" s="207">
        <v>24.3</v>
      </c>
      <c r="J34" s="208">
        <v>0</v>
      </c>
      <c r="K34" s="96" t="str">
        <f t="shared" si="0"/>
        <v>00010503000010000110</v>
      </c>
      <c r="L34" s="84" t="s">
        <v>435</v>
      </c>
    </row>
    <row r="35" spans="1:12" s="69" customFormat="1" x14ac:dyDescent="0.2">
      <c r="A35" s="213" t="s">
        <v>433</v>
      </c>
      <c r="B35" s="214" t="s">
        <v>6</v>
      </c>
      <c r="C35" s="215" t="s">
        <v>98</v>
      </c>
      <c r="D35" s="216" t="s">
        <v>436</v>
      </c>
      <c r="E35" s="217"/>
      <c r="F35" s="217"/>
      <c r="G35" s="218"/>
      <c r="H35" s="219"/>
      <c r="I35" s="220">
        <v>24.3</v>
      </c>
      <c r="J35" s="221">
        <f>IF(IF(H35="",0,H35)=0,0,(IF(H35&gt;0,IF(I35&gt;H35,0,H35-I35),IF(I35&gt;H35,H35-I35,0))))</f>
        <v>0</v>
      </c>
      <c r="K35" s="97" t="str">
        <f t="shared" si="0"/>
        <v>00010503010010000110</v>
      </c>
      <c r="L35" s="68" t="str">
        <f>C35 &amp; D35 &amp; G35</f>
        <v>00010503010010000110</v>
      </c>
    </row>
    <row r="36" spans="1:12" x14ac:dyDescent="0.2">
      <c r="A36" s="209" t="s">
        <v>437</v>
      </c>
      <c r="B36" s="210" t="s">
        <v>6</v>
      </c>
      <c r="C36" s="211" t="s">
        <v>98</v>
      </c>
      <c r="D36" s="212" t="s">
        <v>438</v>
      </c>
      <c r="E36" s="205"/>
      <c r="F36" s="205"/>
      <c r="G36" s="206"/>
      <c r="H36" s="200">
        <v>1670000</v>
      </c>
      <c r="I36" s="207">
        <v>2065754.2</v>
      </c>
      <c r="J36" s="208">
        <v>148419.15</v>
      </c>
      <c r="K36" s="96" t="str">
        <f t="shared" si="0"/>
        <v>00010600000000000000</v>
      </c>
      <c r="L36" s="84" t="s">
        <v>439</v>
      </c>
    </row>
    <row r="37" spans="1:12" x14ac:dyDescent="0.2">
      <c r="A37" s="209" t="s">
        <v>440</v>
      </c>
      <c r="B37" s="210" t="s">
        <v>6</v>
      </c>
      <c r="C37" s="211" t="s">
        <v>98</v>
      </c>
      <c r="D37" s="212" t="s">
        <v>441</v>
      </c>
      <c r="E37" s="205"/>
      <c r="F37" s="205"/>
      <c r="G37" s="206"/>
      <c r="H37" s="200">
        <v>158000</v>
      </c>
      <c r="I37" s="207">
        <v>284244.93</v>
      </c>
      <c r="J37" s="208">
        <v>0</v>
      </c>
      <c r="K37" s="96" t="str">
        <f t="shared" si="0"/>
        <v>00010601000000000110</v>
      </c>
      <c r="L37" s="84" t="s">
        <v>442</v>
      </c>
    </row>
    <row r="38" spans="1:12" s="69" customFormat="1" ht="33.75" x14ac:dyDescent="0.2">
      <c r="A38" s="213" t="s">
        <v>443</v>
      </c>
      <c r="B38" s="214" t="s">
        <v>6</v>
      </c>
      <c r="C38" s="215" t="s">
        <v>98</v>
      </c>
      <c r="D38" s="216" t="s">
        <v>444</v>
      </c>
      <c r="E38" s="217"/>
      <c r="F38" s="217"/>
      <c r="G38" s="218"/>
      <c r="H38" s="219">
        <v>158000</v>
      </c>
      <c r="I38" s="220">
        <v>284244.93</v>
      </c>
      <c r="J38" s="221">
        <f>IF(IF(H38="",0,H38)=0,0,(IF(H38&gt;0,IF(I38&gt;H38,0,H38-I38),IF(I38&gt;H38,H38-I38,0))))</f>
        <v>0</v>
      </c>
      <c r="K38" s="97" t="str">
        <f t="shared" si="0"/>
        <v>00010601030100000110</v>
      </c>
      <c r="L38" s="68" t="str">
        <f>C38 &amp; D38 &amp; G38</f>
        <v>00010601030100000110</v>
      </c>
    </row>
    <row r="39" spans="1:12" x14ac:dyDescent="0.2">
      <c r="A39" s="209" t="s">
        <v>445</v>
      </c>
      <c r="B39" s="210" t="s">
        <v>6</v>
      </c>
      <c r="C39" s="211" t="s">
        <v>98</v>
      </c>
      <c r="D39" s="212" t="s">
        <v>446</v>
      </c>
      <c r="E39" s="205"/>
      <c r="F39" s="205"/>
      <c r="G39" s="206"/>
      <c r="H39" s="200">
        <v>1512000</v>
      </c>
      <c r="I39" s="207">
        <v>1781509.27</v>
      </c>
      <c r="J39" s="208">
        <v>148419.15</v>
      </c>
      <c r="K39" s="96" t="str">
        <f t="shared" si="0"/>
        <v>00010606000000000110</v>
      </c>
      <c r="L39" s="84" t="s">
        <v>447</v>
      </c>
    </row>
    <row r="40" spans="1:12" x14ac:dyDescent="0.2">
      <c r="A40" s="209" t="s">
        <v>448</v>
      </c>
      <c r="B40" s="210" t="s">
        <v>6</v>
      </c>
      <c r="C40" s="211" t="s">
        <v>98</v>
      </c>
      <c r="D40" s="212" t="s">
        <v>449</v>
      </c>
      <c r="E40" s="205"/>
      <c r="F40" s="205"/>
      <c r="G40" s="206"/>
      <c r="H40" s="200">
        <v>512000</v>
      </c>
      <c r="I40" s="207">
        <v>363580.85</v>
      </c>
      <c r="J40" s="208">
        <v>148419.15</v>
      </c>
      <c r="K40" s="96" t="str">
        <f t="shared" si="0"/>
        <v>00010606030000000110</v>
      </c>
      <c r="L40" s="84" t="s">
        <v>450</v>
      </c>
    </row>
    <row r="41" spans="1:12" s="69" customFormat="1" ht="22.5" x14ac:dyDescent="0.2">
      <c r="A41" s="213" t="s">
        <v>451</v>
      </c>
      <c r="B41" s="214" t="s">
        <v>6</v>
      </c>
      <c r="C41" s="215" t="s">
        <v>98</v>
      </c>
      <c r="D41" s="216" t="s">
        <v>452</v>
      </c>
      <c r="E41" s="217"/>
      <c r="F41" s="217"/>
      <c r="G41" s="218"/>
      <c r="H41" s="219">
        <v>512000</v>
      </c>
      <c r="I41" s="220">
        <v>363580.85</v>
      </c>
      <c r="J41" s="221">
        <f>IF(IF(H41="",0,H41)=0,0,(IF(H41&gt;0,IF(I41&gt;H41,0,H41-I41),IF(I41&gt;H41,H41-I41,0))))</f>
        <v>148419.15</v>
      </c>
      <c r="K41" s="97" t="str">
        <f t="shared" si="0"/>
        <v>00010606033100000110</v>
      </c>
      <c r="L41" s="68" t="str">
        <f>C41 &amp; D41 &amp; G41</f>
        <v>00010606033100000110</v>
      </c>
    </row>
    <row r="42" spans="1:12" x14ac:dyDescent="0.2">
      <c r="A42" s="209" t="s">
        <v>453</v>
      </c>
      <c r="B42" s="210" t="s">
        <v>6</v>
      </c>
      <c r="C42" s="211" t="s">
        <v>98</v>
      </c>
      <c r="D42" s="212" t="s">
        <v>454</v>
      </c>
      <c r="E42" s="205"/>
      <c r="F42" s="205"/>
      <c r="G42" s="206"/>
      <c r="H42" s="200">
        <v>1000000</v>
      </c>
      <c r="I42" s="207">
        <v>1417928.42</v>
      </c>
      <c r="J42" s="208">
        <v>0</v>
      </c>
      <c r="K42" s="96" t="str">
        <f t="shared" si="0"/>
        <v>00010606040000000110</v>
      </c>
      <c r="L42" s="84" t="s">
        <v>455</v>
      </c>
    </row>
    <row r="43" spans="1:12" s="69" customFormat="1" ht="33.75" x14ac:dyDescent="0.2">
      <c r="A43" s="213" t="s">
        <v>456</v>
      </c>
      <c r="B43" s="214" t="s">
        <v>6</v>
      </c>
      <c r="C43" s="215" t="s">
        <v>98</v>
      </c>
      <c r="D43" s="216" t="s">
        <v>457</v>
      </c>
      <c r="E43" s="217"/>
      <c r="F43" s="217"/>
      <c r="G43" s="218"/>
      <c r="H43" s="219">
        <v>1000000</v>
      </c>
      <c r="I43" s="220">
        <v>1417928.42</v>
      </c>
      <c r="J43" s="221">
        <f>IF(IF(H43="",0,H43)=0,0,(IF(H43&gt;0,IF(I43&gt;H43,0,H43-I43),IF(I43&gt;H43,H43-I43,0))))</f>
        <v>0</v>
      </c>
      <c r="K43" s="97" t="str">
        <f t="shared" si="0"/>
        <v>00010606043100000110</v>
      </c>
      <c r="L43" s="68" t="str">
        <f>C43 &amp; D43 &amp; G43</f>
        <v>00010606043100000110</v>
      </c>
    </row>
    <row r="44" spans="1:12" x14ac:dyDescent="0.2">
      <c r="A44" s="209" t="s">
        <v>458</v>
      </c>
      <c r="B44" s="210" t="s">
        <v>6</v>
      </c>
      <c r="C44" s="211" t="s">
        <v>98</v>
      </c>
      <c r="D44" s="212" t="s">
        <v>459</v>
      </c>
      <c r="E44" s="205"/>
      <c r="F44" s="205"/>
      <c r="G44" s="206"/>
      <c r="H44" s="200">
        <v>6000</v>
      </c>
      <c r="I44" s="207">
        <v>700</v>
      </c>
      <c r="J44" s="208">
        <v>5300</v>
      </c>
      <c r="K44" s="96" t="str">
        <f t="shared" si="0"/>
        <v>00010800000000000000</v>
      </c>
      <c r="L44" s="84" t="s">
        <v>460</v>
      </c>
    </row>
    <row r="45" spans="1:12" ht="33.75" x14ac:dyDescent="0.2">
      <c r="A45" s="209" t="s">
        <v>461</v>
      </c>
      <c r="B45" s="210" t="s">
        <v>6</v>
      </c>
      <c r="C45" s="211" t="s">
        <v>98</v>
      </c>
      <c r="D45" s="212" t="s">
        <v>462</v>
      </c>
      <c r="E45" s="205"/>
      <c r="F45" s="205"/>
      <c r="G45" s="206"/>
      <c r="H45" s="200">
        <v>6000</v>
      </c>
      <c r="I45" s="207">
        <v>700</v>
      </c>
      <c r="J45" s="208">
        <v>5300</v>
      </c>
      <c r="K45" s="96" t="str">
        <f t="shared" si="0"/>
        <v>00010804000010000110</v>
      </c>
      <c r="L45" s="84" t="s">
        <v>463</v>
      </c>
    </row>
    <row r="46" spans="1:12" s="69" customFormat="1" ht="56.25" x14ac:dyDescent="0.2">
      <c r="A46" s="213" t="s">
        <v>464</v>
      </c>
      <c r="B46" s="214" t="s">
        <v>6</v>
      </c>
      <c r="C46" s="215" t="s">
        <v>98</v>
      </c>
      <c r="D46" s="216" t="s">
        <v>465</v>
      </c>
      <c r="E46" s="217"/>
      <c r="F46" s="217"/>
      <c r="G46" s="218"/>
      <c r="H46" s="219">
        <v>6000</v>
      </c>
      <c r="I46" s="220">
        <v>700</v>
      </c>
      <c r="J46" s="221">
        <f>IF(IF(H46="",0,H46)=0,0,(IF(H46&gt;0,IF(I46&gt;H46,0,H46-I46),IF(I46&gt;H46,H46-I46,0))))</f>
        <v>5300</v>
      </c>
      <c r="K46" s="97" t="str">
        <f t="shared" si="0"/>
        <v>00010804020010000110</v>
      </c>
      <c r="L46" s="68" t="str">
        <f>C46 &amp; D46 &amp; G46</f>
        <v>00010804020010000110</v>
      </c>
    </row>
    <row r="47" spans="1:12" ht="22.5" x14ac:dyDescent="0.2">
      <c r="A47" s="209" t="s">
        <v>466</v>
      </c>
      <c r="B47" s="210" t="s">
        <v>6</v>
      </c>
      <c r="C47" s="211" t="s">
        <v>98</v>
      </c>
      <c r="D47" s="212" t="s">
        <v>467</v>
      </c>
      <c r="E47" s="205"/>
      <c r="F47" s="205"/>
      <c r="G47" s="206"/>
      <c r="H47" s="200">
        <v>906095</v>
      </c>
      <c r="I47" s="207">
        <v>1108861</v>
      </c>
      <c r="J47" s="208">
        <v>0</v>
      </c>
      <c r="K47" s="96" t="str">
        <f t="shared" si="0"/>
        <v>00011400000000000000</v>
      </c>
      <c r="L47" s="84" t="s">
        <v>468</v>
      </c>
    </row>
    <row r="48" spans="1:12" ht="22.5" x14ac:dyDescent="0.2">
      <c r="A48" s="209" t="s">
        <v>469</v>
      </c>
      <c r="B48" s="210" t="s">
        <v>6</v>
      </c>
      <c r="C48" s="211" t="s">
        <v>98</v>
      </c>
      <c r="D48" s="212" t="s">
        <v>470</v>
      </c>
      <c r="E48" s="205"/>
      <c r="F48" s="205"/>
      <c r="G48" s="206"/>
      <c r="H48" s="200">
        <v>906095</v>
      </c>
      <c r="I48" s="207">
        <v>1108861</v>
      </c>
      <c r="J48" s="208">
        <v>0</v>
      </c>
      <c r="K48" s="96" t="str">
        <f t="shared" si="0"/>
        <v>00011406000000000430</v>
      </c>
      <c r="L48" s="84" t="s">
        <v>471</v>
      </c>
    </row>
    <row r="49" spans="1:12" ht="45" x14ac:dyDescent="0.2">
      <c r="A49" s="209" t="s">
        <v>472</v>
      </c>
      <c r="B49" s="210" t="s">
        <v>6</v>
      </c>
      <c r="C49" s="211" t="s">
        <v>98</v>
      </c>
      <c r="D49" s="212" t="s">
        <v>473</v>
      </c>
      <c r="E49" s="205"/>
      <c r="F49" s="205"/>
      <c r="G49" s="206"/>
      <c r="H49" s="200">
        <v>906095</v>
      </c>
      <c r="I49" s="207">
        <v>1108861</v>
      </c>
      <c r="J49" s="208">
        <v>0</v>
      </c>
      <c r="K49" s="96" t="str">
        <f t="shared" ref="K49:K71" si="1">C49 &amp; D49 &amp; G49</f>
        <v>00011406020000000430</v>
      </c>
      <c r="L49" s="84" t="s">
        <v>474</v>
      </c>
    </row>
    <row r="50" spans="1:12" s="69" customFormat="1" ht="45" x14ac:dyDescent="0.2">
      <c r="A50" s="213" t="s">
        <v>475</v>
      </c>
      <c r="B50" s="214" t="s">
        <v>6</v>
      </c>
      <c r="C50" s="215" t="s">
        <v>98</v>
      </c>
      <c r="D50" s="216" t="s">
        <v>476</v>
      </c>
      <c r="E50" s="217"/>
      <c r="F50" s="217"/>
      <c r="G50" s="218"/>
      <c r="H50" s="219">
        <v>906095</v>
      </c>
      <c r="I50" s="220">
        <v>1108861</v>
      </c>
      <c r="J50" s="221">
        <f>IF(IF(H50="",0,H50)=0,0,(IF(H50&gt;0,IF(I50&gt;H50,0,H50-I50),IF(I50&gt;H50,H50-I50,0))))</f>
        <v>0</v>
      </c>
      <c r="K50" s="97" t="str">
        <f t="shared" si="1"/>
        <v>00011406025100000430</v>
      </c>
      <c r="L50" s="68" t="str">
        <f>C50 &amp; D50 &amp; G50</f>
        <v>00011406025100000430</v>
      </c>
    </row>
    <row r="51" spans="1:12" x14ac:dyDescent="0.2">
      <c r="A51" s="209" t="s">
        <v>477</v>
      </c>
      <c r="B51" s="210" t="s">
        <v>6</v>
      </c>
      <c r="C51" s="211" t="s">
        <v>98</v>
      </c>
      <c r="D51" s="212" t="s">
        <v>478</v>
      </c>
      <c r="E51" s="205"/>
      <c r="F51" s="205"/>
      <c r="G51" s="206"/>
      <c r="H51" s="200">
        <v>6132497.8399999999</v>
      </c>
      <c r="I51" s="207">
        <v>6132497.8399999999</v>
      </c>
      <c r="J51" s="208">
        <v>0</v>
      </c>
      <c r="K51" s="96" t="str">
        <f t="shared" si="1"/>
        <v>00020000000000000000</v>
      </c>
      <c r="L51" s="84" t="s">
        <v>479</v>
      </c>
    </row>
    <row r="52" spans="1:12" ht="33.75" x14ac:dyDescent="0.2">
      <c r="A52" s="209" t="s">
        <v>480</v>
      </c>
      <c r="B52" s="210" t="s">
        <v>6</v>
      </c>
      <c r="C52" s="211" t="s">
        <v>98</v>
      </c>
      <c r="D52" s="212" t="s">
        <v>481</v>
      </c>
      <c r="E52" s="205"/>
      <c r="F52" s="205"/>
      <c r="G52" s="206"/>
      <c r="H52" s="200">
        <v>6034109.8399999999</v>
      </c>
      <c r="I52" s="207">
        <v>6034109.8399999999</v>
      </c>
      <c r="J52" s="208">
        <v>0</v>
      </c>
      <c r="K52" s="96" t="str">
        <f t="shared" si="1"/>
        <v>00020200000000000000</v>
      </c>
      <c r="L52" s="84" t="s">
        <v>482</v>
      </c>
    </row>
    <row r="53" spans="1:12" ht="22.5" x14ac:dyDescent="0.2">
      <c r="A53" s="209" t="s">
        <v>483</v>
      </c>
      <c r="B53" s="210" t="s">
        <v>6</v>
      </c>
      <c r="C53" s="211" t="s">
        <v>98</v>
      </c>
      <c r="D53" s="212" t="s">
        <v>484</v>
      </c>
      <c r="E53" s="205"/>
      <c r="F53" s="205"/>
      <c r="G53" s="206"/>
      <c r="H53" s="200">
        <v>3060700</v>
      </c>
      <c r="I53" s="207">
        <v>3060700</v>
      </c>
      <c r="J53" s="208">
        <v>0</v>
      </c>
      <c r="K53" s="96" t="str">
        <f t="shared" si="1"/>
        <v>00020210000000000150</v>
      </c>
      <c r="L53" s="84" t="s">
        <v>485</v>
      </c>
    </row>
    <row r="54" spans="1:12" ht="33.75" x14ac:dyDescent="0.2">
      <c r="A54" s="209" t="s">
        <v>486</v>
      </c>
      <c r="B54" s="210" t="s">
        <v>6</v>
      </c>
      <c r="C54" s="211" t="s">
        <v>98</v>
      </c>
      <c r="D54" s="212" t="s">
        <v>487</v>
      </c>
      <c r="E54" s="205"/>
      <c r="F54" s="205"/>
      <c r="G54" s="206"/>
      <c r="H54" s="200">
        <v>3060700</v>
      </c>
      <c r="I54" s="207">
        <v>3060700</v>
      </c>
      <c r="J54" s="208">
        <v>0</v>
      </c>
      <c r="K54" s="96" t="str">
        <f t="shared" si="1"/>
        <v>00020216001000000150</v>
      </c>
      <c r="L54" s="84" t="s">
        <v>488</v>
      </c>
    </row>
    <row r="55" spans="1:12" s="69" customFormat="1" ht="33.75" x14ac:dyDescent="0.2">
      <c r="A55" s="213" t="s">
        <v>489</v>
      </c>
      <c r="B55" s="214" t="s">
        <v>6</v>
      </c>
      <c r="C55" s="215" t="s">
        <v>98</v>
      </c>
      <c r="D55" s="216" t="s">
        <v>490</v>
      </c>
      <c r="E55" s="217"/>
      <c r="F55" s="217"/>
      <c r="G55" s="218"/>
      <c r="H55" s="219">
        <v>3060700</v>
      </c>
      <c r="I55" s="220">
        <v>3060700</v>
      </c>
      <c r="J55" s="221">
        <f>IF(IF(H55="",0,H55)=0,0,(IF(H55&gt;0,IF(I55&gt;H55,0,H55-I55),IF(I55&gt;H55,H55-I55,0))))</f>
        <v>0</v>
      </c>
      <c r="K55" s="97" t="str">
        <f t="shared" si="1"/>
        <v>00020216001100000150</v>
      </c>
      <c r="L55" s="68" t="str">
        <f>C55 &amp; D55 &amp; G55</f>
        <v>00020216001100000150</v>
      </c>
    </row>
    <row r="56" spans="1:12" ht="22.5" x14ac:dyDescent="0.2">
      <c r="A56" s="209" t="s">
        <v>491</v>
      </c>
      <c r="B56" s="210" t="s">
        <v>6</v>
      </c>
      <c r="C56" s="211" t="s">
        <v>98</v>
      </c>
      <c r="D56" s="212" t="s">
        <v>492</v>
      </c>
      <c r="E56" s="205"/>
      <c r="F56" s="205"/>
      <c r="G56" s="206"/>
      <c r="H56" s="200">
        <v>2319700</v>
      </c>
      <c r="I56" s="207">
        <v>2319700</v>
      </c>
      <c r="J56" s="208">
        <v>0</v>
      </c>
      <c r="K56" s="96" t="str">
        <f t="shared" si="1"/>
        <v>00020220000000000150</v>
      </c>
      <c r="L56" s="84" t="s">
        <v>493</v>
      </c>
    </row>
    <row r="57" spans="1:12" ht="22.5" x14ac:dyDescent="0.2">
      <c r="A57" s="209" t="s">
        <v>494</v>
      </c>
      <c r="B57" s="210" t="s">
        <v>6</v>
      </c>
      <c r="C57" s="211" t="s">
        <v>98</v>
      </c>
      <c r="D57" s="212" t="s">
        <v>495</v>
      </c>
      <c r="E57" s="205"/>
      <c r="F57" s="205"/>
      <c r="G57" s="206"/>
      <c r="H57" s="200">
        <v>511200</v>
      </c>
      <c r="I57" s="207">
        <v>511200</v>
      </c>
      <c r="J57" s="208">
        <v>0</v>
      </c>
      <c r="K57" s="96" t="str">
        <f t="shared" si="1"/>
        <v>00020225576000000150</v>
      </c>
      <c r="L57" s="84" t="s">
        <v>496</v>
      </c>
    </row>
    <row r="58" spans="1:12" s="69" customFormat="1" ht="22.5" x14ac:dyDescent="0.2">
      <c r="A58" s="213" t="s">
        <v>497</v>
      </c>
      <c r="B58" s="214" t="s">
        <v>6</v>
      </c>
      <c r="C58" s="215" t="s">
        <v>98</v>
      </c>
      <c r="D58" s="216" t="s">
        <v>498</v>
      </c>
      <c r="E58" s="217"/>
      <c r="F58" s="217"/>
      <c r="G58" s="218"/>
      <c r="H58" s="219">
        <v>511200</v>
      </c>
      <c r="I58" s="220">
        <v>511200</v>
      </c>
      <c r="J58" s="221">
        <f>IF(IF(H58="",0,H58)=0,0,(IF(H58&gt;0,IF(I58&gt;H58,0,H58-I58),IF(I58&gt;H58,H58-I58,0))))</f>
        <v>0</v>
      </c>
      <c r="K58" s="97" t="str">
        <f t="shared" si="1"/>
        <v>00020225576100000150</v>
      </c>
      <c r="L58" s="68" t="str">
        <f>C58 &amp; D58 &amp; G58</f>
        <v>00020225576100000150</v>
      </c>
    </row>
    <row r="59" spans="1:12" x14ac:dyDescent="0.2">
      <c r="A59" s="209" t="s">
        <v>499</v>
      </c>
      <c r="B59" s="210" t="s">
        <v>6</v>
      </c>
      <c r="C59" s="211" t="s">
        <v>98</v>
      </c>
      <c r="D59" s="212" t="s">
        <v>500</v>
      </c>
      <c r="E59" s="205"/>
      <c r="F59" s="205"/>
      <c r="G59" s="206"/>
      <c r="H59" s="200">
        <v>1808500</v>
      </c>
      <c r="I59" s="207">
        <v>1808500</v>
      </c>
      <c r="J59" s="208">
        <v>0</v>
      </c>
      <c r="K59" s="96" t="str">
        <f t="shared" si="1"/>
        <v>00020229999000000150</v>
      </c>
      <c r="L59" s="84" t="s">
        <v>501</v>
      </c>
    </row>
    <row r="60" spans="1:12" s="69" customFormat="1" x14ac:dyDescent="0.2">
      <c r="A60" s="213" t="s">
        <v>502</v>
      </c>
      <c r="B60" s="214" t="s">
        <v>6</v>
      </c>
      <c r="C60" s="215" t="s">
        <v>98</v>
      </c>
      <c r="D60" s="216" t="s">
        <v>503</v>
      </c>
      <c r="E60" s="217"/>
      <c r="F60" s="217"/>
      <c r="G60" s="218"/>
      <c r="H60" s="219">
        <v>1808500</v>
      </c>
      <c r="I60" s="220">
        <v>1808500</v>
      </c>
      <c r="J60" s="221">
        <f>IF(IF(H60="",0,H60)=0,0,(IF(H60&gt;0,IF(I60&gt;H60,0,H60-I60),IF(I60&gt;H60,H60-I60,0))))</f>
        <v>0</v>
      </c>
      <c r="K60" s="97" t="str">
        <f t="shared" si="1"/>
        <v>00020229999100000150</v>
      </c>
      <c r="L60" s="68" t="str">
        <f>C60 &amp; D60 &amp; G60</f>
        <v>00020229999100000150</v>
      </c>
    </row>
    <row r="61" spans="1:12" ht="22.5" x14ac:dyDescent="0.2">
      <c r="A61" s="209" t="s">
        <v>504</v>
      </c>
      <c r="B61" s="210" t="s">
        <v>6</v>
      </c>
      <c r="C61" s="211" t="s">
        <v>98</v>
      </c>
      <c r="D61" s="212" t="s">
        <v>505</v>
      </c>
      <c r="E61" s="205"/>
      <c r="F61" s="205"/>
      <c r="G61" s="206"/>
      <c r="H61" s="200">
        <v>191389</v>
      </c>
      <c r="I61" s="207">
        <v>191389</v>
      </c>
      <c r="J61" s="208">
        <v>0</v>
      </c>
      <c r="K61" s="96" t="str">
        <f t="shared" si="1"/>
        <v>00020230000000000150</v>
      </c>
      <c r="L61" s="84" t="s">
        <v>506</v>
      </c>
    </row>
    <row r="62" spans="1:12" ht="33.75" x14ac:dyDescent="0.2">
      <c r="A62" s="209" t="s">
        <v>507</v>
      </c>
      <c r="B62" s="210" t="s">
        <v>6</v>
      </c>
      <c r="C62" s="211" t="s">
        <v>98</v>
      </c>
      <c r="D62" s="212" t="s">
        <v>508</v>
      </c>
      <c r="E62" s="205"/>
      <c r="F62" s="205"/>
      <c r="G62" s="206"/>
      <c r="H62" s="200">
        <v>102000</v>
      </c>
      <c r="I62" s="207">
        <v>102000</v>
      </c>
      <c r="J62" s="208">
        <v>0</v>
      </c>
      <c r="K62" s="96" t="str">
        <f t="shared" si="1"/>
        <v>00020230024000000150</v>
      </c>
      <c r="L62" s="84" t="s">
        <v>509</v>
      </c>
    </row>
    <row r="63" spans="1:12" s="69" customFormat="1" ht="33.75" x14ac:dyDescent="0.2">
      <c r="A63" s="213" t="s">
        <v>510</v>
      </c>
      <c r="B63" s="214" t="s">
        <v>6</v>
      </c>
      <c r="C63" s="215" t="s">
        <v>98</v>
      </c>
      <c r="D63" s="216" t="s">
        <v>511</v>
      </c>
      <c r="E63" s="217"/>
      <c r="F63" s="217"/>
      <c r="G63" s="218"/>
      <c r="H63" s="219">
        <v>102000</v>
      </c>
      <c r="I63" s="220">
        <v>102000</v>
      </c>
      <c r="J63" s="221">
        <f>IF(IF(H63="",0,H63)=0,0,(IF(H63&gt;0,IF(I63&gt;H63,0,H63-I63),IF(I63&gt;H63,H63-I63,0))))</f>
        <v>0</v>
      </c>
      <c r="K63" s="97" t="str">
        <f t="shared" si="1"/>
        <v>00020230024100000150</v>
      </c>
      <c r="L63" s="68" t="str">
        <f>C63 &amp; D63 &amp; G63</f>
        <v>00020230024100000150</v>
      </c>
    </row>
    <row r="64" spans="1:12" ht="33.75" x14ac:dyDescent="0.2">
      <c r="A64" s="209" t="s">
        <v>512</v>
      </c>
      <c r="B64" s="210" t="s">
        <v>6</v>
      </c>
      <c r="C64" s="211" t="s">
        <v>98</v>
      </c>
      <c r="D64" s="212" t="s">
        <v>513</v>
      </c>
      <c r="E64" s="205"/>
      <c r="F64" s="205"/>
      <c r="G64" s="206"/>
      <c r="H64" s="200">
        <v>89389</v>
      </c>
      <c r="I64" s="207">
        <v>89389</v>
      </c>
      <c r="J64" s="208">
        <v>0</v>
      </c>
      <c r="K64" s="96" t="str">
        <f t="shared" si="1"/>
        <v>00020235118000000150</v>
      </c>
      <c r="L64" s="84" t="s">
        <v>514</v>
      </c>
    </row>
    <row r="65" spans="1:12" s="69" customFormat="1" ht="33.75" x14ac:dyDescent="0.2">
      <c r="A65" s="213" t="s">
        <v>515</v>
      </c>
      <c r="B65" s="214" t="s">
        <v>6</v>
      </c>
      <c r="C65" s="215" t="s">
        <v>98</v>
      </c>
      <c r="D65" s="216" t="s">
        <v>516</v>
      </c>
      <c r="E65" s="217"/>
      <c r="F65" s="217"/>
      <c r="G65" s="218"/>
      <c r="H65" s="219">
        <v>89389</v>
      </c>
      <c r="I65" s="220">
        <v>89389</v>
      </c>
      <c r="J65" s="221">
        <f>IF(IF(H65="",0,H65)=0,0,(IF(H65&gt;0,IF(I65&gt;H65,0,H65-I65),IF(I65&gt;H65,H65-I65,0))))</f>
        <v>0</v>
      </c>
      <c r="K65" s="97" t="str">
        <f t="shared" si="1"/>
        <v>00020235118100000150</v>
      </c>
      <c r="L65" s="68" t="str">
        <f>C65 &amp; D65 &amp; G65</f>
        <v>00020235118100000150</v>
      </c>
    </row>
    <row r="66" spans="1:12" x14ac:dyDescent="0.2">
      <c r="A66" s="209" t="s">
        <v>146</v>
      </c>
      <c r="B66" s="210" t="s">
        <v>6</v>
      </c>
      <c r="C66" s="211" t="s">
        <v>98</v>
      </c>
      <c r="D66" s="212" t="s">
        <v>517</v>
      </c>
      <c r="E66" s="205"/>
      <c r="F66" s="205"/>
      <c r="G66" s="206"/>
      <c r="H66" s="200">
        <v>462320.84</v>
      </c>
      <c r="I66" s="207">
        <v>462320.84</v>
      </c>
      <c r="J66" s="208">
        <v>0</v>
      </c>
      <c r="K66" s="96" t="str">
        <f t="shared" si="1"/>
        <v>00020240000000000150</v>
      </c>
      <c r="L66" s="84" t="s">
        <v>518</v>
      </c>
    </row>
    <row r="67" spans="1:12" ht="22.5" x14ac:dyDescent="0.2">
      <c r="A67" s="209" t="s">
        <v>519</v>
      </c>
      <c r="B67" s="210" t="s">
        <v>6</v>
      </c>
      <c r="C67" s="211" t="s">
        <v>98</v>
      </c>
      <c r="D67" s="212" t="s">
        <v>520</v>
      </c>
      <c r="E67" s="205"/>
      <c r="F67" s="205"/>
      <c r="G67" s="206"/>
      <c r="H67" s="200">
        <v>462320.84</v>
      </c>
      <c r="I67" s="207">
        <v>462320.84</v>
      </c>
      <c r="J67" s="208">
        <v>0</v>
      </c>
      <c r="K67" s="96" t="str">
        <f t="shared" si="1"/>
        <v>00020249999000000150</v>
      </c>
      <c r="L67" s="84" t="s">
        <v>521</v>
      </c>
    </row>
    <row r="68" spans="1:12" s="69" customFormat="1" ht="22.5" x14ac:dyDescent="0.2">
      <c r="A68" s="213" t="s">
        <v>522</v>
      </c>
      <c r="B68" s="214" t="s">
        <v>6</v>
      </c>
      <c r="C68" s="215" t="s">
        <v>98</v>
      </c>
      <c r="D68" s="216" t="s">
        <v>523</v>
      </c>
      <c r="E68" s="217"/>
      <c r="F68" s="217"/>
      <c r="G68" s="218"/>
      <c r="H68" s="219">
        <v>462320.84</v>
      </c>
      <c r="I68" s="220">
        <v>462320.84</v>
      </c>
      <c r="J68" s="221">
        <f>IF(IF(H68="",0,H68)=0,0,(IF(H68&gt;0,IF(I68&gt;H68,0,H68-I68),IF(I68&gt;H68,H68-I68,0))))</f>
        <v>0</v>
      </c>
      <c r="K68" s="97" t="str">
        <f t="shared" si="1"/>
        <v>00020249999100000150</v>
      </c>
      <c r="L68" s="68" t="str">
        <f>C68 &amp; D68 &amp; G68</f>
        <v>00020249999100000150</v>
      </c>
    </row>
    <row r="69" spans="1:12" x14ac:dyDescent="0.2">
      <c r="A69" s="209" t="s">
        <v>524</v>
      </c>
      <c r="B69" s="210" t="s">
        <v>6</v>
      </c>
      <c r="C69" s="211" t="s">
        <v>98</v>
      </c>
      <c r="D69" s="212" t="s">
        <v>525</v>
      </c>
      <c r="E69" s="205"/>
      <c r="F69" s="205"/>
      <c r="G69" s="206"/>
      <c r="H69" s="200">
        <v>98388</v>
      </c>
      <c r="I69" s="207">
        <v>98388</v>
      </c>
      <c r="J69" s="208">
        <v>0</v>
      </c>
      <c r="K69" s="96" t="str">
        <f t="shared" si="1"/>
        <v>00020700000000000000</v>
      </c>
      <c r="L69" s="84" t="s">
        <v>526</v>
      </c>
    </row>
    <row r="70" spans="1:12" ht="22.5" x14ac:dyDescent="0.2">
      <c r="A70" s="209" t="s">
        <v>527</v>
      </c>
      <c r="B70" s="210" t="s">
        <v>6</v>
      </c>
      <c r="C70" s="211" t="s">
        <v>98</v>
      </c>
      <c r="D70" s="212" t="s">
        <v>528</v>
      </c>
      <c r="E70" s="205"/>
      <c r="F70" s="205"/>
      <c r="G70" s="206"/>
      <c r="H70" s="200">
        <v>98388</v>
      </c>
      <c r="I70" s="207">
        <v>98388</v>
      </c>
      <c r="J70" s="208">
        <v>0</v>
      </c>
      <c r="K70" s="96" t="str">
        <f t="shared" si="1"/>
        <v>00020705000100000150</v>
      </c>
      <c r="L70" s="84" t="s">
        <v>529</v>
      </c>
    </row>
    <row r="71" spans="1:12" s="69" customFormat="1" ht="22.5" x14ac:dyDescent="0.2">
      <c r="A71" s="213" t="s">
        <v>527</v>
      </c>
      <c r="B71" s="214" t="s">
        <v>6</v>
      </c>
      <c r="C71" s="215" t="s">
        <v>98</v>
      </c>
      <c r="D71" s="216" t="s">
        <v>530</v>
      </c>
      <c r="E71" s="217"/>
      <c r="F71" s="217"/>
      <c r="G71" s="218"/>
      <c r="H71" s="219">
        <v>98388</v>
      </c>
      <c r="I71" s="220">
        <v>98388</v>
      </c>
      <c r="J71" s="221">
        <f>IF(IF(H71="",0,H71)=0,0,(IF(H71&gt;0,IF(I71&gt;H71,0,H71-I71),IF(I71&gt;H71,H71-I71,0))))</f>
        <v>0</v>
      </c>
      <c r="K71" s="97" t="str">
        <f t="shared" si="1"/>
        <v>00020705030100000150</v>
      </c>
      <c r="L71" s="68" t="str">
        <f>C71 &amp; D71 &amp; G71</f>
        <v>00020705030100000150</v>
      </c>
    </row>
    <row r="72" spans="1:12" ht="3.75" hidden="1" customHeight="1" thickBot="1" x14ac:dyDescent="0.25">
      <c r="A72" s="14"/>
      <c r="B72" s="26"/>
      <c r="C72" s="18"/>
      <c r="D72" s="27"/>
      <c r="E72" s="27"/>
      <c r="F72" s="27"/>
      <c r="G72" s="27"/>
      <c r="H72" s="35"/>
      <c r="I72" s="36"/>
      <c r="J72" s="50"/>
      <c r="K72" s="94"/>
    </row>
    <row r="73" spans="1:12" x14ac:dyDescent="0.2">
      <c r="A73" s="19"/>
      <c r="B73" s="20"/>
      <c r="C73" s="21"/>
      <c r="D73" s="21"/>
      <c r="E73" s="21"/>
      <c r="F73" s="21"/>
      <c r="G73" s="21"/>
      <c r="H73" s="22"/>
      <c r="I73" s="22"/>
      <c r="J73" s="21"/>
      <c r="K73" s="21"/>
    </row>
    <row r="74" spans="1:12" ht="12.75" customHeight="1" x14ac:dyDescent="0.25">
      <c r="A74" s="140" t="s">
        <v>24</v>
      </c>
      <c r="B74" s="140"/>
      <c r="C74" s="140"/>
      <c r="D74" s="140"/>
      <c r="E74" s="140"/>
      <c r="F74" s="140"/>
      <c r="G74" s="140"/>
      <c r="H74" s="140"/>
      <c r="I74" s="140"/>
      <c r="J74" s="140"/>
      <c r="K74" s="91"/>
    </row>
    <row r="75" spans="1:12" x14ac:dyDescent="0.2">
      <c r="A75" s="8"/>
      <c r="B75" s="8"/>
      <c r="C75" s="9"/>
      <c r="D75" s="9"/>
      <c r="E75" s="9"/>
      <c r="F75" s="9"/>
      <c r="G75" s="9"/>
      <c r="H75" s="10"/>
      <c r="I75" s="10"/>
      <c r="J75" s="32" t="s">
        <v>20</v>
      </c>
      <c r="K75" s="32"/>
    </row>
    <row r="76" spans="1:12" ht="12.75" customHeight="1" x14ac:dyDescent="0.2">
      <c r="A76" s="177" t="s">
        <v>39</v>
      </c>
      <c r="B76" s="177" t="s">
        <v>40</v>
      </c>
      <c r="C76" s="178" t="s">
        <v>44</v>
      </c>
      <c r="D76" s="179"/>
      <c r="E76" s="179"/>
      <c r="F76" s="179"/>
      <c r="G76" s="180"/>
      <c r="H76" s="177" t="s">
        <v>42</v>
      </c>
      <c r="I76" s="177" t="s">
        <v>23</v>
      </c>
      <c r="J76" s="177" t="s">
        <v>43</v>
      </c>
      <c r="K76" s="92"/>
    </row>
    <row r="77" spans="1:12" x14ac:dyDescent="0.2">
      <c r="A77" s="181"/>
      <c r="B77" s="181"/>
      <c r="C77" s="182"/>
      <c r="D77" s="183"/>
      <c r="E77" s="183"/>
      <c r="F77" s="183"/>
      <c r="G77" s="184"/>
      <c r="H77" s="181"/>
      <c r="I77" s="181"/>
      <c r="J77" s="181"/>
      <c r="K77" s="92"/>
    </row>
    <row r="78" spans="1:12" x14ac:dyDescent="0.2">
      <c r="A78" s="185"/>
      <c r="B78" s="185"/>
      <c r="C78" s="186"/>
      <c r="D78" s="187"/>
      <c r="E78" s="187"/>
      <c r="F78" s="187"/>
      <c r="G78" s="188"/>
      <c r="H78" s="185"/>
      <c r="I78" s="185"/>
      <c r="J78" s="185"/>
      <c r="K78" s="92"/>
    </row>
    <row r="79" spans="1:12" ht="13.5" thickBot="1" x14ac:dyDescent="0.25">
      <c r="A79" s="189">
        <v>1</v>
      </c>
      <c r="B79" s="190">
        <v>2</v>
      </c>
      <c r="C79" s="191">
        <v>3</v>
      </c>
      <c r="D79" s="192"/>
      <c r="E79" s="192"/>
      <c r="F79" s="192"/>
      <c r="G79" s="193"/>
      <c r="H79" s="194" t="s">
        <v>2</v>
      </c>
      <c r="I79" s="194" t="s">
        <v>25</v>
      </c>
      <c r="J79" s="194" t="s">
        <v>26</v>
      </c>
      <c r="K79" s="93"/>
    </row>
    <row r="80" spans="1:12" x14ac:dyDescent="0.2">
      <c r="A80" s="195" t="s">
        <v>5</v>
      </c>
      <c r="B80" s="196" t="s">
        <v>7</v>
      </c>
      <c r="C80" s="197" t="s">
        <v>17</v>
      </c>
      <c r="D80" s="198"/>
      <c r="E80" s="198"/>
      <c r="F80" s="198"/>
      <c r="G80" s="199"/>
      <c r="H80" s="200">
        <v>12896181.869999999</v>
      </c>
      <c r="I80" s="200">
        <v>11921777.27</v>
      </c>
      <c r="J80" s="201">
        <v>974404.6</v>
      </c>
    </row>
    <row r="81" spans="1:12" ht="12.75" customHeight="1" x14ac:dyDescent="0.2">
      <c r="A81" s="222" t="s">
        <v>4</v>
      </c>
      <c r="B81" s="203"/>
      <c r="C81" s="204"/>
      <c r="D81" s="205"/>
      <c r="E81" s="205"/>
      <c r="F81" s="205"/>
      <c r="G81" s="206"/>
      <c r="H81" s="223"/>
      <c r="I81" s="224"/>
      <c r="J81" s="225"/>
    </row>
    <row r="82" spans="1:12" x14ac:dyDescent="0.2">
      <c r="A82" s="209" t="s">
        <v>97</v>
      </c>
      <c r="B82" s="210" t="s">
        <v>7</v>
      </c>
      <c r="C82" s="211" t="s">
        <v>98</v>
      </c>
      <c r="D82" s="226" t="s">
        <v>101</v>
      </c>
      <c r="E82" s="212" t="s">
        <v>100</v>
      </c>
      <c r="F82" s="227"/>
      <c r="G82" s="228" t="s">
        <v>98</v>
      </c>
      <c r="H82" s="200">
        <v>4386008.21</v>
      </c>
      <c r="I82" s="207">
        <v>4369432.3899999997</v>
      </c>
      <c r="J82" s="208">
        <v>16575.82</v>
      </c>
      <c r="K82" s="96" t="str">
        <f t="shared" ref="K82:K113" si="2">C82 &amp; D82 &amp;E82 &amp; F82 &amp; G82</f>
        <v>00001000000000000000</v>
      </c>
      <c r="L82" s="85" t="s">
        <v>99</v>
      </c>
    </row>
    <row r="83" spans="1:12" ht="22.5" x14ac:dyDescent="0.2">
      <c r="A83" s="209" t="s">
        <v>102</v>
      </c>
      <c r="B83" s="210" t="s">
        <v>7</v>
      </c>
      <c r="C83" s="211" t="s">
        <v>98</v>
      </c>
      <c r="D83" s="226" t="s">
        <v>104</v>
      </c>
      <c r="E83" s="212" t="s">
        <v>100</v>
      </c>
      <c r="F83" s="227"/>
      <c r="G83" s="228" t="s">
        <v>98</v>
      </c>
      <c r="H83" s="200">
        <v>715400.69</v>
      </c>
      <c r="I83" s="207">
        <v>707031.22</v>
      </c>
      <c r="J83" s="208">
        <v>8369.4699999999993</v>
      </c>
      <c r="K83" s="96" t="str">
        <f t="shared" si="2"/>
        <v>00001020000000000000</v>
      </c>
      <c r="L83" s="85" t="s">
        <v>103</v>
      </c>
    </row>
    <row r="84" spans="1:12" x14ac:dyDescent="0.2">
      <c r="A84" s="209" t="s">
        <v>105</v>
      </c>
      <c r="B84" s="210" t="s">
        <v>7</v>
      </c>
      <c r="C84" s="211" t="s">
        <v>98</v>
      </c>
      <c r="D84" s="226" t="s">
        <v>104</v>
      </c>
      <c r="E84" s="212" t="s">
        <v>107</v>
      </c>
      <c r="F84" s="227"/>
      <c r="G84" s="228" t="s">
        <v>98</v>
      </c>
      <c r="H84" s="200">
        <v>715400.69</v>
      </c>
      <c r="I84" s="207">
        <v>707031.22</v>
      </c>
      <c r="J84" s="208">
        <v>8369.4699999999993</v>
      </c>
      <c r="K84" s="96" t="str">
        <f t="shared" si="2"/>
        <v>00001029910001000000</v>
      </c>
      <c r="L84" s="85" t="s">
        <v>106</v>
      </c>
    </row>
    <row r="85" spans="1:12" ht="56.25" x14ac:dyDescent="0.2">
      <c r="A85" s="209" t="s">
        <v>108</v>
      </c>
      <c r="B85" s="210" t="s">
        <v>7</v>
      </c>
      <c r="C85" s="211" t="s">
        <v>98</v>
      </c>
      <c r="D85" s="226" t="s">
        <v>104</v>
      </c>
      <c r="E85" s="212" t="s">
        <v>107</v>
      </c>
      <c r="F85" s="227"/>
      <c r="G85" s="228" t="s">
        <v>72</v>
      </c>
      <c r="H85" s="200">
        <v>715400.69</v>
      </c>
      <c r="I85" s="207">
        <v>707031.22</v>
      </c>
      <c r="J85" s="208">
        <v>8369.4699999999993</v>
      </c>
      <c r="K85" s="96" t="str">
        <f t="shared" si="2"/>
        <v>00001029910001000100</v>
      </c>
      <c r="L85" s="85" t="s">
        <v>109</v>
      </c>
    </row>
    <row r="86" spans="1:12" ht="22.5" x14ac:dyDescent="0.2">
      <c r="A86" s="209" t="s">
        <v>110</v>
      </c>
      <c r="B86" s="210" t="s">
        <v>7</v>
      </c>
      <c r="C86" s="211" t="s">
        <v>98</v>
      </c>
      <c r="D86" s="226" t="s">
        <v>104</v>
      </c>
      <c r="E86" s="212" t="s">
        <v>107</v>
      </c>
      <c r="F86" s="227"/>
      <c r="G86" s="228" t="s">
        <v>112</v>
      </c>
      <c r="H86" s="200">
        <v>715400.69</v>
      </c>
      <c r="I86" s="207">
        <v>707031.22</v>
      </c>
      <c r="J86" s="208">
        <v>8369.4699999999993</v>
      </c>
      <c r="K86" s="96" t="str">
        <f t="shared" si="2"/>
        <v>00001029910001000120</v>
      </c>
      <c r="L86" s="85" t="s">
        <v>111</v>
      </c>
    </row>
    <row r="87" spans="1:12" s="69" customFormat="1" ht="22.5" x14ac:dyDescent="0.2">
      <c r="A87" s="213" t="s">
        <v>113</v>
      </c>
      <c r="B87" s="214" t="s">
        <v>7</v>
      </c>
      <c r="C87" s="215" t="s">
        <v>98</v>
      </c>
      <c r="D87" s="229" t="s">
        <v>104</v>
      </c>
      <c r="E87" s="216" t="s">
        <v>107</v>
      </c>
      <c r="F87" s="230"/>
      <c r="G87" s="231" t="s">
        <v>114</v>
      </c>
      <c r="H87" s="219">
        <v>519665.69</v>
      </c>
      <c r="I87" s="220">
        <v>513163.76</v>
      </c>
      <c r="J87" s="221">
        <f>IF(IF(H87="",0,H87)=0,0,(IF(H87&gt;0,IF(I87&gt;H87,0,H87-I87),IF(I87&gt;H87,H87-I87,0))))</f>
        <v>6501.93</v>
      </c>
      <c r="K87" s="96" t="str">
        <f t="shared" si="2"/>
        <v>00001029910001000121</v>
      </c>
      <c r="L87" s="68" t="str">
        <f>C87 &amp; D87 &amp;E87 &amp; F87 &amp; G87</f>
        <v>00001029910001000121</v>
      </c>
    </row>
    <row r="88" spans="1:12" s="69" customFormat="1" ht="33.75" x14ac:dyDescent="0.2">
      <c r="A88" s="213" t="s">
        <v>115</v>
      </c>
      <c r="B88" s="214" t="s">
        <v>7</v>
      </c>
      <c r="C88" s="215" t="s">
        <v>98</v>
      </c>
      <c r="D88" s="229" t="s">
        <v>104</v>
      </c>
      <c r="E88" s="216" t="s">
        <v>107</v>
      </c>
      <c r="F88" s="230"/>
      <c r="G88" s="231" t="s">
        <v>116</v>
      </c>
      <c r="H88" s="219">
        <v>40100</v>
      </c>
      <c r="I88" s="220">
        <v>40100</v>
      </c>
      <c r="J88" s="221">
        <f>IF(IF(H88="",0,H88)=0,0,(IF(H88&gt;0,IF(I88&gt;H88,0,H88-I88),IF(I88&gt;H88,H88-I88,0))))</f>
        <v>0</v>
      </c>
      <c r="K88" s="96" t="str">
        <f t="shared" si="2"/>
        <v>00001029910001000122</v>
      </c>
      <c r="L88" s="68" t="str">
        <f>C88 &amp; D88 &amp;E88 &amp; F88 &amp; G88</f>
        <v>00001029910001000122</v>
      </c>
    </row>
    <row r="89" spans="1:12" s="69" customFormat="1" ht="33.75" x14ac:dyDescent="0.2">
      <c r="A89" s="213" t="s">
        <v>117</v>
      </c>
      <c r="B89" s="214" t="s">
        <v>7</v>
      </c>
      <c r="C89" s="215" t="s">
        <v>98</v>
      </c>
      <c r="D89" s="229" t="s">
        <v>104</v>
      </c>
      <c r="E89" s="216" t="s">
        <v>107</v>
      </c>
      <c r="F89" s="230"/>
      <c r="G89" s="231" t="s">
        <v>118</v>
      </c>
      <c r="H89" s="219">
        <v>155635</v>
      </c>
      <c r="I89" s="220">
        <v>153767.46</v>
      </c>
      <c r="J89" s="221">
        <f>IF(IF(H89="",0,H89)=0,0,(IF(H89&gt;0,IF(I89&gt;H89,0,H89-I89),IF(I89&gt;H89,H89-I89,0))))</f>
        <v>1867.54</v>
      </c>
      <c r="K89" s="96" t="str">
        <f t="shared" si="2"/>
        <v>00001029910001000129</v>
      </c>
      <c r="L89" s="68" t="str">
        <f>C89 &amp; D89 &amp;E89 &amp; F89 &amp; G89</f>
        <v>00001029910001000129</v>
      </c>
    </row>
    <row r="90" spans="1:12" ht="45" x14ac:dyDescent="0.2">
      <c r="A90" s="209" t="s">
        <v>119</v>
      </c>
      <c r="B90" s="210" t="s">
        <v>7</v>
      </c>
      <c r="C90" s="211" t="s">
        <v>98</v>
      </c>
      <c r="D90" s="226" t="s">
        <v>121</v>
      </c>
      <c r="E90" s="212" t="s">
        <v>100</v>
      </c>
      <c r="F90" s="227"/>
      <c r="G90" s="228" t="s">
        <v>98</v>
      </c>
      <c r="H90" s="200">
        <v>2843123.52</v>
      </c>
      <c r="I90" s="207">
        <v>2836017.17</v>
      </c>
      <c r="J90" s="208">
        <v>7106.35</v>
      </c>
      <c r="K90" s="96" t="str">
        <f t="shared" si="2"/>
        <v>00001040000000000000</v>
      </c>
      <c r="L90" s="85" t="s">
        <v>120</v>
      </c>
    </row>
    <row r="91" spans="1:12" x14ac:dyDescent="0.2">
      <c r="A91" s="209" t="s">
        <v>122</v>
      </c>
      <c r="B91" s="210" t="s">
        <v>7</v>
      </c>
      <c r="C91" s="211" t="s">
        <v>98</v>
      </c>
      <c r="D91" s="226" t="s">
        <v>121</v>
      </c>
      <c r="E91" s="212" t="s">
        <v>124</v>
      </c>
      <c r="F91" s="227"/>
      <c r="G91" s="228" t="s">
        <v>98</v>
      </c>
      <c r="H91" s="200">
        <v>2790246.52</v>
      </c>
      <c r="I91" s="207">
        <v>2783140.17</v>
      </c>
      <c r="J91" s="208">
        <v>7106.35</v>
      </c>
      <c r="K91" s="96" t="str">
        <f t="shared" si="2"/>
        <v>00001049920001000000</v>
      </c>
      <c r="L91" s="85" t="s">
        <v>123</v>
      </c>
    </row>
    <row r="92" spans="1:12" ht="56.25" x14ac:dyDescent="0.2">
      <c r="A92" s="209" t="s">
        <v>108</v>
      </c>
      <c r="B92" s="210" t="s">
        <v>7</v>
      </c>
      <c r="C92" s="211" t="s">
        <v>98</v>
      </c>
      <c r="D92" s="226" t="s">
        <v>121</v>
      </c>
      <c r="E92" s="212" t="s">
        <v>124</v>
      </c>
      <c r="F92" s="227"/>
      <c r="G92" s="228" t="s">
        <v>72</v>
      </c>
      <c r="H92" s="200">
        <v>2355284</v>
      </c>
      <c r="I92" s="207">
        <v>2348225.27</v>
      </c>
      <c r="J92" s="208">
        <v>7058.73</v>
      </c>
      <c r="K92" s="96" t="str">
        <f t="shared" si="2"/>
        <v>00001049920001000100</v>
      </c>
      <c r="L92" s="85" t="s">
        <v>125</v>
      </c>
    </row>
    <row r="93" spans="1:12" ht="22.5" x14ac:dyDescent="0.2">
      <c r="A93" s="209" t="s">
        <v>110</v>
      </c>
      <c r="B93" s="210" t="s">
        <v>7</v>
      </c>
      <c r="C93" s="211" t="s">
        <v>98</v>
      </c>
      <c r="D93" s="226" t="s">
        <v>121</v>
      </c>
      <c r="E93" s="212" t="s">
        <v>124</v>
      </c>
      <c r="F93" s="227"/>
      <c r="G93" s="228" t="s">
        <v>112</v>
      </c>
      <c r="H93" s="200">
        <v>2355284</v>
      </c>
      <c r="I93" s="207">
        <v>2348225.27</v>
      </c>
      <c r="J93" s="208">
        <v>7058.73</v>
      </c>
      <c r="K93" s="96" t="str">
        <f t="shared" si="2"/>
        <v>00001049920001000120</v>
      </c>
      <c r="L93" s="85" t="s">
        <v>126</v>
      </c>
    </row>
    <row r="94" spans="1:12" s="69" customFormat="1" ht="22.5" x14ac:dyDescent="0.2">
      <c r="A94" s="213" t="s">
        <v>113</v>
      </c>
      <c r="B94" s="214" t="s">
        <v>7</v>
      </c>
      <c r="C94" s="215" t="s">
        <v>98</v>
      </c>
      <c r="D94" s="229" t="s">
        <v>121</v>
      </c>
      <c r="E94" s="216" t="s">
        <v>124</v>
      </c>
      <c r="F94" s="230"/>
      <c r="G94" s="231" t="s">
        <v>114</v>
      </c>
      <c r="H94" s="219">
        <v>1724984</v>
      </c>
      <c r="I94" s="220">
        <v>1719294.71</v>
      </c>
      <c r="J94" s="221">
        <f>IF(IF(H94="",0,H94)=0,0,(IF(H94&gt;0,IF(I94&gt;H94,0,H94-I94),IF(I94&gt;H94,H94-I94,0))))</f>
        <v>5689.29</v>
      </c>
      <c r="K94" s="96" t="str">
        <f t="shared" si="2"/>
        <v>00001049920001000121</v>
      </c>
      <c r="L94" s="68" t="str">
        <f>C94 &amp; D94 &amp;E94 &amp; F94 &amp; G94</f>
        <v>00001049920001000121</v>
      </c>
    </row>
    <row r="95" spans="1:12" s="69" customFormat="1" ht="33.75" x14ac:dyDescent="0.2">
      <c r="A95" s="213" t="s">
        <v>115</v>
      </c>
      <c r="B95" s="214" t="s">
        <v>7</v>
      </c>
      <c r="C95" s="215" t="s">
        <v>98</v>
      </c>
      <c r="D95" s="229" t="s">
        <v>121</v>
      </c>
      <c r="E95" s="216" t="s">
        <v>124</v>
      </c>
      <c r="F95" s="230"/>
      <c r="G95" s="231" t="s">
        <v>116</v>
      </c>
      <c r="H95" s="219">
        <v>120300</v>
      </c>
      <c r="I95" s="220">
        <v>120300</v>
      </c>
      <c r="J95" s="221">
        <f>IF(IF(H95="",0,H95)=0,0,(IF(H95&gt;0,IF(I95&gt;H95,0,H95-I95),IF(I95&gt;H95,H95-I95,0))))</f>
        <v>0</v>
      </c>
      <c r="K95" s="96" t="str">
        <f t="shared" si="2"/>
        <v>00001049920001000122</v>
      </c>
      <c r="L95" s="68" t="str">
        <f>C95 &amp; D95 &amp;E95 &amp; F95 &amp; G95</f>
        <v>00001049920001000122</v>
      </c>
    </row>
    <row r="96" spans="1:12" s="69" customFormat="1" ht="33.75" x14ac:dyDescent="0.2">
      <c r="A96" s="213" t="s">
        <v>117</v>
      </c>
      <c r="B96" s="214" t="s">
        <v>7</v>
      </c>
      <c r="C96" s="215" t="s">
        <v>98</v>
      </c>
      <c r="D96" s="229" t="s">
        <v>121</v>
      </c>
      <c r="E96" s="216" t="s">
        <v>124</v>
      </c>
      <c r="F96" s="230"/>
      <c r="G96" s="231" t="s">
        <v>118</v>
      </c>
      <c r="H96" s="219">
        <v>510000</v>
      </c>
      <c r="I96" s="220">
        <v>508630.56</v>
      </c>
      <c r="J96" s="221">
        <f>IF(IF(H96="",0,H96)=0,0,(IF(H96&gt;0,IF(I96&gt;H96,0,H96-I96),IF(I96&gt;H96,H96-I96,0))))</f>
        <v>1369.44</v>
      </c>
      <c r="K96" s="96" t="str">
        <f t="shared" si="2"/>
        <v>00001049920001000129</v>
      </c>
      <c r="L96" s="68" t="str">
        <f>C96 &amp; D96 &amp;E96 &amp; F96 &amp; G96</f>
        <v>00001049920001000129</v>
      </c>
    </row>
    <row r="97" spans="1:12" ht="22.5" x14ac:dyDescent="0.2">
      <c r="A97" s="209" t="s">
        <v>127</v>
      </c>
      <c r="B97" s="210" t="s">
        <v>7</v>
      </c>
      <c r="C97" s="211" t="s">
        <v>98</v>
      </c>
      <c r="D97" s="226" t="s">
        <v>121</v>
      </c>
      <c r="E97" s="212" t="s">
        <v>124</v>
      </c>
      <c r="F97" s="227"/>
      <c r="G97" s="228" t="s">
        <v>7</v>
      </c>
      <c r="H97" s="200">
        <v>193882.52</v>
      </c>
      <c r="I97" s="207">
        <v>193836.54</v>
      </c>
      <c r="J97" s="208">
        <v>45.98</v>
      </c>
      <c r="K97" s="96" t="str">
        <f t="shared" si="2"/>
        <v>00001049920001000200</v>
      </c>
      <c r="L97" s="85" t="s">
        <v>128</v>
      </c>
    </row>
    <row r="98" spans="1:12" ht="22.5" x14ac:dyDescent="0.2">
      <c r="A98" s="209" t="s">
        <v>129</v>
      </c>
      <c r="B98" s="210" t="s">
        <v>7</v>
      </c>
      <c r="C98" s="211" t="s">
        <v>98</v>
      </c>
      <c r="D98" s="226" t="s">
        <v>121</v>
      </c>
      <c r="E98" s="212" t="s">
        <v>124</v>
      </c>
      <c r="F98" s="227"/>
      <c r="G98" s="228" t="s">
        <v>131</v>
      </c>
      <c r="H98" s="200">
        <v>193882.52</v>
      </c>
      <c r="I98" s="207">
        <v>193836.54</v>
      </c>
      <c r="J98" s="208">
        <v>45.98</v>
      </c>
      <c r="K98" s="96" t="str">
        <f t="shared" si="2"/>
        <v>00001049920001000240</v>
      </c>
      <c r="L98" s="85" t="s">
        <v>130</v>
      </c>
    </row>
    <row r="99" spans="1:12" s="69" customFormat="1" x14ac:dyDescent="0.2">
      <c r="A99" s="213" t="s">
        <v>132</v>
      </c>
      <c r="B99" s="214" t="s">
        <v>7</v>
      </c>
      <c r="C99" s="215" t="s">
        <v>98</v>
      </c>
      <c r="D99" s="229" t="s">
        <v>121</v>
      </c>
      <c r="E99" s="216" t="s">
        <v>124</v>
      </c>
      <c r="F99" s="230"/>
      <c r="G99" s="231" t="s">
        <v>133</v>
      </c>
      <c r="H99" s="219">
        <v>193882.52</v>
      </c>
      <c r="I99" s="220">
        <v>193836.54</v>
      </c>
      <c r="J99" s="221">
        <f>IF(IF(H99="",0,H99)=0,0,(IF(H99&gt;0,IF(I99&gt;H99,0,H99-I99),IF(I99&gt;H99,H99-I99,0))))</f>
        <v>45.98</v>
      </c>
      <c r="K99" s="96" t="str">
        <f t="shared" si="2"/>
        <v>00001049920001000244</v>
      </c>
      <c r="L99" s="68" t="str">
        <f>C99 &amp; D99 &amp;E99 &amp; F99 &amp; G99</f>
        <v>00001049920001000244</v>
      </c>
    </row>
    <row r="100" spans="1:12" x14ac:dyDescent="0.2">
      <c r="A100" s="209" t="s">
        <v>134</v>
      </c>
      <c r="B100" s="210" t="s">
        <v>7</v>
      </c>
      <c r="C100" s="211" t="s">
        <v>98</v>
      </c>
      <c r="D100" s="226" t="s">
        <v>121</v>
      </c>
      <c r="E100" s="212" t="s">
        <v>124</v>
      </c>
      <c r="F100" s="227"/>
      <c r="G100" s="228" t="s">
        <v>136</v>
      </c>
      <c r="H100" s="200">
        <v>241080</v>
      </c>
      <c r="I100" s="207">
        <v>241078.36</v>
      </c>
      <c r="J100" s="208">
        <v>1.64</v>
      </c>
      <c r="K100" s="96" t="str">
        <f t="shared" si="2"/>
        <v>00001049920001000800</v>
      </c>
      <c r="L100" s="85" t="s">
        <v>135</v>
      </c>
    </row>
    <row r="101" spans="1:12" x14ac:dyDescent="0.2">
      <c r="A101" s="209" t="s">
        <v>137</v>
      </c>
      <c r="B101" s="210" t="s">
        <v>7</v>
      </c>
      <c r="C101" s="211" t="s">
        <v>98</v>
      </c>
      <c r="D101" s="226" t="s">
        <v>121</v>
      </c>
      <c r="E101" s="212" t="s">
        <v>124</v>
      </c>
      <c r="F101" s="227"/>
      <c r="G101" s="228" t="s">
        <v>139</v>
      </c>
      <c r="H101" s="200">
        <v>241080</v>
      </c>
      <c r="I101" s="207">
        <v>241078.36</v>
      </c>
      <c r="J101" s="208">
        <v>1.64</v>
      </c>
      <c r="K101" s="96" t="str">
        <f t="shared" si="2"/>
        <v>00001049920001000850</v>
      </c>
      <c r="L101" s="85" t="s">
        <v>138</v>
      </c>
    </row>
    <row r="102" spans="1:12" s="69" customFormat="1" ht="22.5" x14ac:dyDescent="0.2">
      <c r="A102" s="213" t="s">
        <v>140</v>
      </c>
      <c r="B102" s="214" t="s">
        <v>7</v>
      </c>
      <c r="C102" s="215" t="s">
        <v>98</v>
      </c>
      <c r="D102" s="229" t="s">
        <v>121</v>
      </c>
      <c r="E102" s="216" t="s">
        <v>124</v>
      </c>
      <c r="F102" s="230"/>
      <c r="G102" s="231" t="s">
        <v>141</v>
      </c>
      <c r="H102" s="219">
        <v>6474</v>
      </c>
      <c r="I102" s="220">
        <v>6474</v>
      </c>
      <c r="J102" s="221">
        <f>IF(IF(H102="",0,H102)=0,0,(IF(H102&gt;0,IF(I102&gt;H102,0,H102-I102),IF(I102&gt;H102,H102-I102,0))))</f>
        <v>0</v>
      </c>
      <c r="K102" s="96" t="str">
        <f t="shared" si="2"/>
        <v>00001049920001000851</v>
      </c>
      <c r="L102" s="68" t="str">
        <f>C102 &amp; D102 &amp;E102 &amp; F102 &amp; G102</f>
        <v>00001049920001000851</v>
      </c>
    </row>
    <row r="103" spans="1:12" s="69" customFormat="1" x14ac:dyDescent="0.2">
      <c r="A103" s="213" t="s">
        <v>142</v>
      </c>
      <c r="B103" s="214" t="s">
        <v>7</v>
      </c>
      <c r="C103" s="215" t="s">
        <v>98</v>
      </c>
      <c r="D103" s="229" t="s">
        <v>121</v>
      </c>
      <c r="E103" s="216" t="s">
        <v>124</v>
      </c>
      <c r="F103" s="230"/>
      <c r="G103" s="231" t="s">
        <v>143</v>
      </c>
      <c r="H103" s="219">
        <v>226026</v>
      </c>
      <c r="I103" s="220">
        <v>226026</v>
      </c>
      <c r="J103" s="221">
        <f>IF(IF(H103="",0,H103)=0,0,(IF(H103&gt;0,IF(I103&gt;H103,0,H103-I103),IF(I103&gt;H103,H103-I103,0))))</f>
        <v>0</v>
      </c>
      <c r="K103" s="96" t="str">
        <f t="shared" si="2"/>
        <v>00001049920001000852</v>
      </c>
      <c r="L103" s="68" t="str">
        <f>C103 &amp; D103 &amp;E103 &amp; F103 &amp; G103</f>
        <v>00001049920001000852</v>
      </c>
    </row>
    <row r="104" spans="1:12" s="69" customFormat="1" x14ac:dyDescent="0.2">
      <c r="A104" s="213" t="s">
        <v>144</v>
      </c>
      <c r="B104" s="214" t="s">
        <v>7</v>
      </c>
      <c r="C104" s="215" t="s">
        <v>98</v>
      </c>
      <c r="D104" s="229" t="s">
        <v>121</v>
      </c>
      <c r="E104" s="216" t="s">
        <v>124</v>
      </c>
      <c r="F104" s="230"/>
      <c r="G104" s="231" t="s">
        <v>145</v>
      </c>
      <c r="H104" s="219">
        <v>8580</v>
      </c>
      <c r="I104" s="220">
        <v>8578.36</v>
      </c>
      <c r="J104" s="221">
        <f>IF(IF(H104="",0,H104)=0,0,(IF(H104&gt;0,IF(I104&gt;H104,0,H104-I104),IF(I104&gt;H104,H104-I104,0))))</f>
        <v>1.64</v>
      </c>
      <c r="K104" s="96" t="str">
        <f t="shared" si="2"/>
        <v>00001049920001000853</v>
      </c>
      <c r="L104" s="68" t="str">
        <f>C104 &amp; D104 &amp;E104 &amp; F104 &amp; G104</f>
        <v>00001049920001000853</v>
      </c>
    </row>
    <row r="105" spans="1:12" x14ac:dyDescent="0.2">
      <c r="A105" s="209" t="s">
        <v>146</v>
      </c>
      <c r="B105" s="210" t="s">
        <v>7</v>
      </c>
      <c r="C105" s="211" t="s">
        <v>98</v>
      </c>
      <c r="D105" s="226" t="s">
        <v>121</v>
      </c>
      <c r="E105" s="212" t="s">
        <v>148</v>
      </c>
      <c r="F105" s="227"/>
      <c r="G105" s="228" t="s">
        <v>98</v>
      </c>
      <c r="H105" s="200">
        <v>52877</v>
      </c>
      <c r="I105" s="207">
        <v>52877</v>
      </c>
      <c r="J105" s="208">
        <v>0</v>
      </c>
      <c r="K105" s="96" t="str">
        <f t="shared" si="2"/>
        <v>00001049920020280000</v>
      </c>
      <c r="L105" s="85" t="s">
        <v>147</v>
      </c>
    </row>
    <row r="106" spans="1:12" x14ac:dyDescent="0.2">
      <c r="A106" s="209" t="s">
        <v>149</v>
      </c>
      <c r="B106" s="210" t="s">
        <v>7</v>
      </c>
      <c r="C106" s="211" t="s">
        <v>98</v>
      </c>
      <c r="D106" s="226" t="s">
        <v>121</v>
      </c>
      <c r="E106" s="212" t="s">
        <v>148</v>
      </c>
      <c r="F106" s="227"/>
      <c r="G106" s="228" t="s">
        <v>8</v>
      </c>
      <c r="H106" s="200">
        <v>52877</v>
      </c>
      <c r="I106" s="207">
        <v>52877</v>
      </c>
      <c r="J106" s="208">
        <v>0</v>
      </c>
      <c r="K106" s="96" t="str">
        <f t="shared" si="2"/>
        <v>00001049920020280500</v>
      </c>
      <c r="L106" s="85" t="s">
        <v>150</v>
      </c>
    </row>
    <row r="107" spans="1:12" s="69" customFormat="1" x14ac:dyDescent="0.2">
      <c r="A107" s="213" t="s">
        <v>146</v>
      </c>
      <c r="B107" s="214" t="s">
        <v>7</v>
      </c>
      <c r="C107" s="215" t="s">
        <v>98</v>
      </c>
      <c r="D107" s="229" t="s">
        <v>121</v>
      </c>
      <c r="E107" s="216" t="s">
        <v>148</v>
      </c>
      <c r="F107" s="230"/>
      <c r="G107" s="231" t="s">
        <v>151</v>
      </c>
      <c r="H107" s="219">
        <v>52877</v>
      </c>
      <c r="I107" s="220">
        <v>52877</v>
      </c>
      <c r="J107" s="221">
        <f>IF(IF(H107="",0,H107)=0,0,(IF(H107&gt;0,IF(I107&gt;H107,0,H107-I107),IF(I107&gt;H107,H107-I107,0))))</f>
        <v>0</v>
      </c>
      <c r="K107" s="96" t="str">
        <f t="shared" si="2"/>
        <v>00001049920020280540</v>
      </c>
      <c r="L107" s="68" t="str">
        <f>C107 &amp; D107 &amp;E107 &amp; F107 &amp; G107</f>
        <v>00001049920020280540</v>
      </c>
    </row>
    <row r="108" spans="1:12" x14ac:dyDescent="0.2">
      <c r="A108" s="209" t="s">
        <v>152</v>
      </c>
      <c r="B108" s="210" t="s">
        <v>7</v>
      </c>
      <c r="C108" s="211" t="s">
        <v>98</v>
      </c>
      <c r="D108" s="226" t="s">
        <v>154</v>
      </c>
      <c r="E108" s="212" t="s">
        <v>100</v>
      </c>
      <c r="F108" s="227"/>
      <c r="G108" s="228" t="s">
        <v>98</v>
      </c>
      <c r="H108" s="200">
        <v>268095</v>
      </c>
      <c r="I108" s="207">
        <v>268095</v>
      </c>
      <c r="J108" s="208">
        <v>0</v>
      </c>
      <c r="K108" s="96" t="str">
        <f t="shared" si="2"/>
        <v>00001070000000000000</v>
      </c>
      <c r="L108" s="85" t="s">
        <v>153</v>
      </c>
    </row>
    <row r="109" spans="1:12" x14ac:dyDescent="0.2">
      <c r="A109" s="209" t="s">
        <v>152</v>
      </c>
      <c r="B109" s="210" t="s">
        <v>7</v>
      </c>
      <c r="C109" s="211" t="s">
        <v>98</v>
      </c>
      <c r="D109" s="226" t="s">
        <v>154</v>
      </c>
      <c r="E109" s="212" t="s">
        <v>156</v>
      </c>
      <c r="F109" s="227"/>
      <c r="G109" s="228" t="s">
        <v>98</v>
      </c>
      <c r="H109" s="200">
        <v>268095</v>
      </c>
      <c r="I109" s="207">
        <v>268095</v>
      </c>
      <c r="J109" s="208">
        <v>0</v>
      </c>
      <c r="K109" s="96" t="str">
        <f t="shared" si="2"/>
        <v>00001079900002605000</v>
      </c>
      <c r="L109" s="85" t="s">
        <v>155</v>
      </c>
    </row>
    <row r="110" spans="1:12" x14ac:dyDescent="0.2">
      <c r="A110" s="209" t="s">
        <v>134</v>
      </c>
      <c r="B110" s="210" t="s">
        <v>7</v>
      </c>
      <c r="C110" s="211" t="s">
        <v>98</v>
      </c>
      <c r="D110" s="226" t="s">
        <v>154</v>
      </c>
      <c r="E110" s="212" t="s">
        <v>156</v>
      </c>
      <c r="F110" s="227"/>
      <c r="G110" s="228" t="s">
        <v>136</v>
      </c>
      <c r="H110" s="200">
        <v>268095</v>
      </c>
      <c r="I110" s="207">
        <v>268095</v>
      </c>
      <c r="J110" s="208">
        <v>0</v>
      </c>
      <c r="K110" s="96" t="str">
        <f t="shared" si="2"/>
        <v>00001079900002605800</v>
      </c>
      <c r="L110" s="85" t="s">
        <v>157</v>
      </c>
    </row>
    <row r="111" spans="1:12" s="69" customFormat="1" x14ac:dyDescent="0.2">
      <c r="A111" s="213" t="s">
        <v>158</v>
      </c>
      <c r="B111" s="214" t="s">
        <v>7</v>
      </c>
      <c r="C111" s="215" t="s">
        <v>98</v>
      </c>
      <c r="D111" s="229" t="s">
        <v>154</v>
      </c>
      <c r="E111" s="216" t="s">
        <v>156</v>
      </c>
      <c r="F111" s="230"/>
      <c r="G111" s="231" t="s">
        <v>159</v>
      </c>
      <c r="H111" s="219">
        <v>268095</v>
      </c>
      <c r="I111" s="220">
        <v>268095</v>
      </c>
      <c r="J111" s="221">
        <f>IF(IF(H111="",0,H111)=0,0,(IF(H111&gt;0,IF(I111&gt;H111,0,H111-I111),IF(I111&gt;H111,H111-I111,0))))</f>
        <v>0</v>
      </c>
      <c r="K111" s="96" t="str">
        <f t="shared" si="2"/>
        <v>00001079900002605880</v>
      </c>
      <c r="L111" s="68" t="str">
        <f>C111 &amp; D111 &amp;E111 &amp; F111 &amp; G111</f>
        <v>00001079900002605880</v>
      </c>
    </row>
    <row r="112" spans="1:12" x14ac:dyDescent="0.2">
      <c r="A112" s="209" t="s">
        <v>160</v>
      </c>
      <c r="B112" s="210" t="s">
        <v>7</v>
      </c>
      <c r="C112" s="211" t="s">
        <v>98</v>
      </c>
      <c r="D112" s="226" t="s">
        <v>162</v>
      </c>
      <c r="E112" s="212" t="s">
        <v>100</v>
      </c>
      <c r="F112" s="227"/>
      <c r="G112" s="228" t="s">
        <v>98</v>
      </c>
      <c r="H112" s="200">
        <v>1000</v>
      </c>
      <c r="I112" s="207"/>
      <c r="J112" s="208">
        <v>1000</v>
      </c>
      <c r="K112" s="96" t="str">
        <f t="shared" si="2"/>
        <v>00001110000000000000</v>
      </c>
      <c r="L112" s="85" t="s">
        <v>161</v>
      </c>
    </row>
    <row r="113" spans="1:12" x14ac:dyDescent="0.2">
      <c r="A113" s="209" t="s">
        <v>134</v>
      </c>
      <c r="B113" s="210" t="s">
        <v>7</v>
      </c>
      <c r="C113" s="211" t="s">
        <v>98</v>
      </c>
      <c r="D113" s="226" t="s">
        <v>162</v>
      </c>
      <c r="E113" s="212" t="s">
        <v>164</v>
      </c>
      <c r="F113" s="227"/>
      <c r="G113" s="228" t="s">
        <v>98</v>
      </c>
      <c r="H113" s="200">
        <v>1000</v>
      </c>
      <c r="I113" s="207"/>
      <c r="J113" s="208">
        <v>1000</v>
      </c>
      <c r="K113" s="96" t="str">
        <f t="shared" si="2"/>
        <v>00001119990023780000</v>
      </c>
      <c r="L113" s="85" t="s">
        <v>163</v>
      </c>
    </row>
    <row r="114" spans="1:12" x14ac:dyDescent="0.2">
      <c r="A114" s="209" t="s">
        <v>134</v>
      </c>
      <c r="B114" s="210" t="s">
        <v>7</v>
      </c>
      <c r="C114" s="211" t="s">
        <v>98</v>
      </c>
      <c r="D114" s="226" t="s">
        <v>162</v>
      </c>
      <c r="E114" s="212" t="s">
        <v>164</v>
      </c>
      <c r="F114" s="227"/>
      <c r="G114" s="228" t="s">
        <v>136</v>
      </c>
      <c r="H114" s="200">
        <v>1000</v>
      </c>
      <c r="I114" s="207"/>
      <c r="J114" s="208">
        <v>1000</v>
      </c>
      <c r="K114" s="96" t="str">
        <f t="shared" ref="K114:K145" si="3">C114 &amp; D114 &amp;E114 &amp; F114 &amp; G114</f>
        <v>00001119990023780800</v>
      </c>
      <c r="L114" s="85" t="s">
        <v>165</v>
      </c>
    </row>
    <row r="115" spans="1:12" s="69" customFormat="1" x14ac:dyDescent="0.2">
      <c r="A115" s="213" t="s">
        <v>166</v>
      </c>
      <c r="B115" s="214" t="s">
        <v>7</v>
      </c>
      <c r="C115" s="215" t="s">
        <v>98</v>
      </c>
      <c r="D115" s="229" t="s">
        <v>162</v>
      </c>
      <c r="E115" s="216" t="s">
        <v>164</v>
      </c>
      <c r="F115" s="230"/>
      <c r="G115" s="231" t="s">
        <v>167</v>
      </c>
      <c r="H115" s="219">
        <v>1000</v>
      </c>
      <c r="I115" s="220"/>
      <c r="J115" s="221">
        <f>IF(IF(H115="",0,H115)=0,0,(IF(H115&gt;0,IF(I115&gt;H115,0,H115-I115),IF(I115&gt;H115,H115-I115,0))))</f>
        <v>1000</v>
      </c>
      <c r="K115" s="96" t="str">
        <f t="shared" si="3"/>
        <v>00001119990023780870</v>
      </c>
      <c r="L115" s="68" t="str">
        <f>C115 &amp; D115 &amp;E115 &amp; F115 &amp; G115</f>
        <v>00001119990023780870</v>
      </c>
    </row>
    <row r="116" spans="1:12" x14ac:dyDescent="0.2">
      <c r="A116" s="209" t="s">
        <v>168</v>
      </c>
      <c r="B116" s="210" t="s">
        <v>7</v>
      </c>
      <c r="C116" s="211" t="s">
        <v>98</v>
      </c>
      <c r="D116" s="226" t="s">
        <v>170</v>
      </c>
      <c r="E116" s="212" t="s">
        <v>100</v>
      </c>
      <c r="F116" s="227"/>
      <c r="G116" s="228" t="s">
        <v>98</v>
      </c>
      <c r="H116" s="200">
        <v>558389</v>
      </c>
      <c r="I116" s="207">
        <v>558289</v>
      </c>
      <c r="J116" s="208">
        <v>100</v>
      </c>
      <c r="K116" s="96" t="str">
        <f t="shared" si="3"/>
        <v>00001130000000000000</v>
      </c>
      <c r="L116" s="85" t="s">
        <v>169</v>
      </c>
    </row>
    <row r="117" spans="1:12" ht="33.75" x14ac:dyDescent="0.2">
      <c r="A117" s="209" t="s">
        <v>171</v>
      </c>
      <c r="B117" s="210" t="s">
        <v>7</v>
      </c>
      <c r="C117" s="211" t="s">
        <v>98</v>
      </c>
      <c r="D117" s="226" t="s">
        <v>170</v>
      </c>
      <c r="E117" s="212" t="s">
        <v>173</v>
      </c>
      <c r="F117" s="227"/>
      <c r="G117" s="228" t="s">
        <v>98</v>
      </c>
      <c r="H117" s="200">
        <v>304869.61</v>
      </c>
      <c r="I117" s="207">
        <v>304869.61</v>
      </c>
      <c r="J117" s="208">
        <v>0</v>
      </c>
      <c r="K117" s="96" t="str">
        <f t="shared" si="3"/>
        <v>00001130100000000000</v>
      </c>
      <c r="L117" s="85" t="s">
        <v>172</v>
      </c>
    </row>
    <row r="118" spans="1:12" ht="33.75" x14ac:dyDescent="0.2">
      <c r="A118" s="209" t="s">
        <v>174</v>
      </c>
      <c r="B118" s="210" t="s">
        <v>7</v>
      </c>
      <c r="C118" s="211" t="s">
        <v>98</v>
      </c>
      <c r="D118" s="226" t="s">
        <v>170</v>
      </c>
      <c r="E118" s="212" t="s">
        <v>176</v>
      </c>
      <c r="F118" s="227"/>
      <c r="G118" s="228" t="s">
        <v>98</v>
      </c>
      <c r="H118" s="200">
        <v>304869.61</v>
      </c>
      <c r="I118" s="207">
        <v>304869.61</v>
      </c>
      <c r="J118" s="208">
        <v>0</v>
      </c>
      <c r="K118" s="96" t="str">
        <f t="shared" si="3"/>
        <v>00001130150000000000</v>
      </c>
      <c r="L118" s="85" t="s">
        <v>175</v>
      </c>
    </row>
    <row r="119" spans="1:12" ht="33.75" x14ac:dyDescent="0.2">
      <c r="A119" s="209" t="s">
        <v>177</v>
      </c>
      <c r="B119" s="210" t="s">
        <v>7</v>
      </c>
      <c r="C119" s="211" t="s">
        <v>98</v>
      </c>
      <c r="D119" s="226" t="s">
        <v>170</v>
      </c>
      <c r="E119" s="212" t="s">
        <v>179</v>
      </c>
      <c r="F119" s="227"/>
      <c r="G119" s="228" t="s">
        <v>98</v>
      </c>
      <c r="H119" s="200">
        <v>304869.61</v>
      </c>
      <c r="I119" s="207">
        <v>304869.61</v>
      </c>
      <c r="J119" s="208">
        <v>0</v>
      </c>
      <c r="K119" s="96" t="str">
        <f t="shared" si="3"/>
        <v>00001130150100000000</v>
      </c>
      <c r="L119" s="85" t="s">
        <v>178</v>
      </c>
    </row>
    <row r="120" spans="1:12" ht="22.5" x14ac:dyDescent="0.2">
      <c r="A120" s="209" t="s">
        <v>127</v>
      </c>
      <c r="B120" s="210" t="s">
        <v>7</v>
      </c>
      <c r="C120" s="211" t="s">
        <v>98</v>
      </c>
      <c r="D120" s="226" t="s">
        <v>170</v>
      </c>
      <c r="E120" s="212" t="s">
        <v>179</v>
      </c>
      <c r="F120" s="227"/>
      <c r="G120" s="228" t="s">
        <v>7</v>
      </c>
      <c r="H120" s="200">
        <v>304869.61</v>
      </c>
      <c r="I120" s="207">
        <v>304869.61</v>
      </c>
      <c r="J120" s="208">
        <v>0</v>
      </c>
      <c r="K120" s="96" t="str">
        <f t="shared" si="3"/>
        <v>00001130150100000200</v>
      </c>
      <c r="L120" s="85" t="s">
        <v>180</v>
      </c>
    </row>
    <row r="121" spans="1:12" ht="22.5" x14ac:dyDescent="0.2">
      <c r="A121" s="209" t="s">
        <v>129</v>
      </c>
      <c r="B121" s="210" t="s">
        <v>7</v>
      </c>
      <c r="C121" s="211" t="s">
        <v>98</v>
      </c>
      <c r="D121" s="226" t="s">
        <v>170</v>
      </c>
      <c r="E121" s="212" t="s">
        <v>179</v>
      </c>
      <c r="F121" s="227"/>
      <c r="G121" s="228" t="s">
        <v>131</v>
      </c>
      <c r="H121" s="200">
        <v>304869.61</v>
      </c>
      <c r="I121" s="207">
        <v>304869.61</v>
      </c>
      <c r="J121" s="208">
        <v>0</v>
      </c>
      <c r="K121" s="96" t="str">
        <f t="shared" si="3"/>
        <v>00001130150100000240</v>
      </c>
      <c r="L121" s="85" t="s">
        <v>181</v>
      </c>
    </row>
    <row r="122" spans="1:12" s="69" customFormat="1" x14ac:dyDescent="0.2">
      <c r="A122" s="213" t="s">
        <v>132</v>
      </c>
      <c r="B122" s="214" t="s">
        <v>7</v>
      </c>
      <c r="C122" s="215" t="s">
        <v>98</v>
      </c>
      <c r="D122" s="229" t="s">
        <v>170</v>
      </c>
      <c r="E122" s="216" t="s">
        <v>179</v>
      </c>
      <c r="F122" s="230"/>
      <c r="G122" s="231" t="s">
        <v>133</v>
      </c>
      <c r="H122" s="219">
        <v>304869.61</v>
      </c>
      <c r="I122" s="220">
        <v>304869.61</v>
      </c>
      <c r="J122" s="221">
        <f>IF(IF(H122="",0,H122)=0,0,(IF(H122&gt;0,IF(I122&gt;H122,0,H122-I122),IF(I122&gt;H122,H122-I122,0))))</f>
        <v>0</v>
      </c>
      <c r="K122" s="96" t="str">
        <f t="shared" si="3"/>
        <v>00001130150100000244</v>
      </c>
      <c r="L122" s="68" t="str">
        <f>C122 &amp; D122 &amp;E122 &amp; F122 &amp; G122</f>
        <v>00001130150100000244</v>
      </c>
    </row>
    <row r="123" spans="1:12" ht="45" x14ac:dyDescent="0.2">
      <c r="A123" s="209" t="s">
        <v>182</v>
      </c>
      <c r="B123" s="210" t="s">
        <v>7</v>
      </c>
      <c r="C123" s="211" t="s">
        <v>98</v>
      </c>
      <c r="D123" s="226" t="s">
        <v>170</v>
      </c>
      <c r="E123" s="212" t="s">
        <v>184</v>
      </c>
      <c r="F123" s="227"/>
      <c r="G123" s="228" t="s">
        <v>98</v>
      </c>
      <c r="H123" s="200">
        <v>45276.39</v>
      </c>
      <c r="I123" s="207">
        <v>45276.39</v>
      </c>
      <c r="J123" s="208">
        <v>0</v>
      </c>
      <c r="K123" s="96" t="str">
        <f t="shared" si="3"/>
        <v>00001130200100000000</v>
      </c>
      <c r="L123" s="85" t="s">
        <v>183</v>
      </c>
    </row>
    <row r="124" spans="1:12" ht="22.5" x14ac:dyDescent="0.2">
      <c r="A124" s="209" t="s">
        <v>127</v>
      </c>
      <c r="B124" s="210" t="s">
        <v>7</v>
      </c>
      <c r="C124" s="211" t="s">
        <v>98</v>
      </c>
      <c r="D124" s="226" t="s">
        <v>170</v>
      </c>
      <c r="E124" s="212" t="s">
        <v>184</v>
      </c>
      <c r="F124" s="227"/>
      <c r="G124" s="228" t="s">
        <v>7</v>
      </c>
      <c r="H124" s="200">
        <v>45276.39</v>
      </c>
      <c r="I124" s="207">
        <v>45276.39</v>
      </c>
      <c r="J124" s="208">
        <v>0</v>
      </c>
      <c r="K124" s="96" t="str">
        <f t="shared" si="3"/>
        <v>00001130200100000200</v>
      </c>
      <c r="L124" s="85" t="s">
        <v>185</v>
      </c>
    </row>
    <row r="125" spans="1:12" ht="22.5" x14ac:dyDescent="0.2">
      <c r="A125" s="209" t="s">
        <v>129</v>
      </c>
      <c r="B125" s="210" t="s">
        <v>7</v>
      </c>
      <c r="C125" s="211" t="s">
        <v>98</v>
      </c>
      <c r="D125" s="226" t="s">
        <v>170</v>
      </c>
      <c r="E125" s="212" t="s">
        <v>184</v>
      </c>
      <c r="F125" s="227"/>
      <c r="G125" s="228" t="s">
        <v>131</v>
      </c>
      <c r="H125" s="200">
        <v>45276.39</v>
      </c>
      <c r="I125" s="207">
        <v>45276.39</v>
      </c>
      <c r="J125" s="208">
        <v>0</v>
      </c>
      <c r="K125" s="96" t="str">
        <f t="shared" si="3"/>
        <v>00001130200100000240</v>
      </c>
      <c r="L125" s="85" t="s">
        <v>186</v>
      </c>
    </row>
    <row r="126" spans="1:12" s="69" customFormat="1" ht="22.5" x14ac:dyDescent="0.2">
      <c r="A126" s="213" t="s">
        <v>187</v>
      </c>
      <c r="B126" s="214" t="s">
        <v>7</v>
      </c>
      <c r="C126" s="215" t="s">
        <v>98</v>
      </c>
      <c r="D126" s="229" t="s">
        <v>170</v>
      </c>
      <c r="E126" s="216" t="s">
        <v>184</v>
      </c>
      <c r="F126" s="230"/>
      <c r="G126" s="231" t="s">
        <v>188</v>
      </c>
      <c r="H126" s="219">
        <v>45276.39</v>
      </c>
      <c r="I126" s="220">
        <v>45276.39</v>
      </c>
      <c r="J126" s="221">
        <f>IF(IF(H126="",0,H126)=0,0,(IF(H126&gt;0,IF(I126&gt;H126,0,H126-I126),IF(I126&gt;H126,H126-I126,0))))</f>
        <v>0</v>
      </c>
      <c r="K126" s="96" t="str">
        <f t="shared" si="3"/>
        <v>00001130200100000242</v>
      </c>
      <c r="L126" s="68" t="str">
        <f>C126 &amp; D126 &amp;E126 &amp; F126 &amp; G126</f>
        <v>00001130200100000242</v>
      </c>
    </row>
    <row r="127" spans="1:12" ht="67.5" x14ac:dyDescent="0.2">
      <c r="A127" s="209" t="s">
        <v>189</v>
      </c>
      <c r="B127" s="210" t="s">
        <v>7</v>
      </c>
      <c r="C127" s="211" t="s">
        <v>98</v>
      </c>
      <c r="D127" s="226" t="s">
        <v>170</v>
      </c>
      <c r="E127" s="212" t="s">
        <v>191</v>
      </c>
      <c r="F127" s="227"/>
      <c r="G127" s="228" t="s">
        <v>98</v>
      </c>
      <c r="H127" s="200">
        <v>95171</v>
      </c>
      <c r="I127" s="207">
        <v>95171</v>
      </c>
      <c r="J127" s="208">
        <v>0</v>
      </c>
      <c r="K127" s="96" t="str">
        <f t="shared" si="3"/>
        <v>00001130200200000000</v>
      </c>
      <c r="L127" s="85" t="s">
        <v>190</v>
      </c>
    </row>
    <row r="128" spans="1:12" ht="22.5" x14ac:dyDescent="0.2">
      <c r="A128" s="209" t="s">
        <v>127</v>
      </c>
      <c r="B128" s="210" t="s">
        <v>7</v>
      </c>
      <c r="C128" s="211" t="s">
        <v>98</v>
      </c>
      <c r="D128" s="226" t="s">
        <v>170</v>
      </c>
      <c r="E128" s="212" t="s">
        <v>191</v>
      </c>
      <c r="F128" s="227"/>
      <c r="G128" s="228" t="s">
        <v>7</v>
      </c>
      <c r="H128" s="200">
        <v>95171</v>
      </c>
      <c r="I128" s="207">
        <v>95171</v>
      </c>
      <c r="J128" s="208">
        <v>0</v>
      </c>
      <c r="K128" s="96" t="str">
        <f t="shared" si="3"/>
        <v>00001130200200000200</v>
      </c>
      <c r="L128" s="85" t="s">
        <v>192</v>
      </c>
    </row>
    <row r="129" spans="1:12" ht="22.5" x14ac:dyDescent="0.2">
      <c r="A129" s="209" t="s">
        <v>129</v>
      </c>
      <c r="B129" s="210" t="s">
        <v>7</v>
      </c>
      <c r="C129" s="211" t="s">
        <v>98</v>
      </c>
      <c r="D129" s="226" t="s">
        <v>170</v>
      </c>
      <c r="E129" s="212" t="s">
        <v>191</v>
      </c>
      <c r="F129" s="227"/>
      <c r="G129" s="228" t="s">
        <v>131</v>
      </c>
      <c r="H129" s="200">
        <v>95171</v>
      </c>
      <c r="I129" s="207">
        <v>95171</v>
      </c>
      <c r="J129" s="208">
        <v>0</v>
      </c>
      <c r="K129" s="96" t="str">
        <f t="shared" si="3"/>
        <v>00001130200200000240</v>
      </c>
      <c r="L129" s="85" t="s">
        <v>193</v>
      </c>
    </row>
    <row r="130" spans="1:12" s="69" customFormat="1" ht="22.5" x14ac:dyDescent="0.2">
      <c r="A130" s="213" t="s">
        <v>187</v>
      </c>
      <c r="B130" s="214" t="s">
        <v>7</v>
      </c>
      <c r="C130" s="215" t="s">
        <v>98</v>
      </c>
      <c r="D130" s="229" t="s">
        <v>170</v>
      </c>
      <c r="E130" s="216" t="s">
        <v>191</v>
      </c>
      <c r="F130" s="230"/>
      <c r="G130" s="231" t="s">
        <v>188</v>
      </c>
      <c r="H130" s="219">
        <v>95171</v>
      </c>
      <c r="I130" s="220">
        <v>95171</v>
      </c>
      <c r="J130" s="221">
        <f>IF(IF(H130="",0,H130)=0,0,(IF(H130&gt;0,IF(I130&gt;H130,0,H130-I130),IF(I130&gt;H130,H130-I130,0))))</f>
        <v>0</v>
      </c>
      <c r="K130" s="96" t="str">
        <f t="shared" si="3"/>
        <v>00001130200200000242</v>
      </c>
      <c r="L130" s="68" t="str">
        <f>C130 &amp; D130 &amp;E130 &amp; F130 &amp; G130</f>
        <v>00001130200200000242</v>
      </c>
    </row>
    <row r="131" spans="1:12" ht="67.5" x14ac:dyDescent="0.2">
      <c r="A131" s="209" t="s">
        <v>194</v>
      </c>
      <c r="B131" s="210" t="s">
        <v>7</v>
      </c>
      <c r="C131" s="211" t="s">
        <v>98</v>
      </c>
      <c r="D131" s="226" t="s">
        <v>170</v>
      </c>
      <c r="E131" s="212" t="s">
        <v>196</v>
      </c>
      <c r="F131" s="227"/>
      <c r="G131" s="228" t="s">
        <v>98</v>
      </c>
      <c r="H131" s="200">
        <v>10972</v>
      </c>
      <c r="I131" s="207">
        <v>10972</v>
      </c>
      <c r="J131" s="208">
        <v>0</v>
      </c>
      <c r="K131" s="96" t="str">
        <f t="shared" si="3"/>
        <v>00001130200300000000</v>
      </c>
      <c r="L131" s="85" t="s">
        <v>195</v>
      </c>
    </row>
    <row r="132" spans="1:12" ht="22.5" x14ac:dyDescent="0.2">
      <c r="A132" s="209" t="s">
        <v>127</v>
      </c>
      <c r="B132" s="210" t="s">
        <v>7</v>
      </c>
      <c r="C132" s="211" t="s">
        <v>98</v>
      </c>
      <c r="D132" s="226" t="s">
        <v>170</v>
      </c>
      <c r="E132" s="212" t="s">
        <v>196</v>
      </c>
      <c r="F132" s="227"/>
      <c r="G132" s="228" t="s">
        <v>7</v>
      </c>
      <c r="H132" s="200">
        <v>10972</v>
      </c>
      <c r="I132" s="207">
        <v>10972</v>
      </c>
      <c r="J132" s="208">
        <v>0</v>
      </c>
      <c r="K132" s="96" t="str">
        <f t="shared" si="3"/>
        <v>00001130200300000200</v>
      </c>
      <c r="L132" s="85" t="s">
        <v>197</v>
      </c>
    </row>
    <row r="133" spans="1:12" ht="22.5" x14ac:dyDescent="0.2">
      <c r="A133" s="209" t="s">
        <v>129</v>
      </c>
      <c r="B133" s="210" t="s">
        <v>7</v>
      </c>
      <c r="C133" s="211" t="s">
        <v>98</v>
      </c>
      <c r="D133" s="226" t="s">
        <v>170</v>
      </c>
      <c r="E133" s="212" t="s">
        <v>196</v>
      </c>
      <c r="F133" s="227"/>
      <c r="G133" s="228" t="s">
        <v>131</v>
      </c>
      <c r="H133" s="200">
        <v>10972</v>
      </c>
      <c r="I133" s="207">
        <v>10972</v>
      </c>
      <c r="J133" s="208">
        <v>0</v>
      </c>
      <c r="K133" s="96" t="str">
        <f t="shared" si="3"/>
        <v>00001130200300000240</v>
      </c>
      <c r="L133" s="85" t="s">
        <v>198</v>
      </c>
    </row>
    <row r="134" spans="1:12" s="69" customFormat="1" ht="22.5" x14ac:dyDescent="0.2">
      <c r="A134" s="213" t="s">
        <v>187</v>
      </c>
      <c r="B134" s="214" t="s">
        <v>7</v>
      </c>
      <c r="C134" s="215" t="s">
        <v>98</v>
      </c>
      <c r="D134" s="229" t="s">
        <v>170</v>
      </c>
      <c r="E134" s="216" t="s">
        <v>196</v>
      </c>
      <c r="F134" s="230"/>
      <c r="G134" s="231" t="s">
        <v>188</v>
      </c>
      <c r="H134" s="219">
        <v>7500</v>
      </c>
      <c r="I134" s="220">
        <v>7500</v>
      </c>
      <c r="J134" s="221">
        <f>IF(IF(H134="",0,H134)=0,0,(IF(H134&gt;0,IF(I134&gt;H134,0,H134-I134),IF(I134&gt;H134,H134-I134,0))))</f>
        <v>0</v>
      </c>
      <c r="K134" s="96" t="str">
        <f t="shared" si="3"/>
        <v>00001130200300000242</v>
      </c>
      <c r="L134" s="68" t="str">
        <f>C134 &amp; D134 &amp;E134 &amp; F134 &amp; G134</f>
        <v>00001130200300000242</v>
      </c>
    </row>
    <row r="135" spans="1:12" s="69" customFormat="1" x14ac:dyDescent="0.2">
      <c r="A135" s="213" t="s">
        <v>132</v>
      </c>
      <c r="B135" s="214" t="s">
        <v>7</v>
      </c>
      <c r="C135" s="215" t="s">
        <v>98</v>
      </c>
      <c r="D135" s="229" t="s">
        <v>170</v>
      </c>
      <c r="E135" s="216" t="s">
        <v>196</v>
      </c>
      <c r="F135" s="230"/>
      <c r="G135" s="231" t="s">
        <v>133</v>
      </c>
      <c r="H135" s="219">
        <v>3472</v>
      </c>
      <c r="I135" s="220">
        <v>3472</v>
      </c>
      <c r="J135" s="221">
        <f>IF(IF(H135="",0,H135)=0,0,(IF(H135&gt;0,IF(I135&gt;H135,0,H135-I135),IF(I135&gt;H135,H135-I135,0))))</f>
        <v>0</v>
      </c>
      <c r="K135" s="96" t="str">
        <f t="shared" si="3"/>
        <v>00001130200300000244</v>
      </c>
      <c r="L135" s="68" t="str">
        <f>C135 &amp; D135 &amp;E135 &amp; F135 &amp; G135</f>
        <v>00001130200300000244</v>
      </c>
    </row>
    <row r="136" spans="1:12" ht="33.75" x14ac:dyDescent="0.2">
      <c r="A136" s="209" t="s">
        <v>199</v>
      </c>
      <c r="B136" s="210" t="s">
        <v>7</v>
      </c>
      <c r="C136" s="211" t="s">
        <v>98</v>
      </c>
      <c r="D136" s="226" t="s">
        <v>170</v>
      </c>
      <c r="E136" s="212" t="s">
        <v>201</v>
      </c>
      <c r="F136" s="227"/>
      <c r="G136" s="228" t="s">
        <v>98</v>
      </c>
      <c r="H136" s="200">
        <v>100</v>
      </c>
      <c r="I136" s="207"/>
      <c r="J136" s="208">
        <v>100</v>
      </c>
      <c r="K136" s="96" t="str">
        <f t="shared" si="3"/>
        <v>00001130300400000000</v>
      </c>
      <c r="L136" s="85" t="s">
        <v>200</v>
      </c>
    </row>
    <row r="137" spans="1:12" ht="22.5" x14ac:dyDescent="0.2">
      <c r="A137" s="209" t="s">
        <v>127</v>
      </c>
      <c r="B137" s="210" t="s">
        <v>7</v>
      </c>
      <c r="C137" s="211" t="s">
        <v>98</v>
      </c>
      <c r="D137" s="226" t="s">
        <v>170</v>
      </c>
      <c r="E137" s="212" t="s">
        <v>201</v>
      </c>
      <c r="F137" s="227"/>
      <c r="G137" s="228" t="s">
        <v>7</v>
      </c>
      <c r="H137" s="200">
        <v>100</v>
      </c>
      <c r="I137" s="207"/>
      <c r="J137" s="208">
        <v>100</v>
      </c>
      <c r="K137" s="96" t="str">
        <f t="shared" si="3"/>
        <v>00001130300400000200</v>
      </c>
      <c r="L137" s="85" t="s">
        <v>202</v>
      </c>
    </row>
    <row r="138" spans="1:12" ht="22.5" x14ac:dyDescent="0.2">
      <c r="A138" s="209" t="s">
        <v>129</v>
      </c>
      <c r="B138" s="210" t="s">
        <v>7</v>
      </c>
      <c r="C138" s="211" t="s">
        <v>98</v>
      </c>
      <c r="D138" s="226" t="s">
        <v>170</v>
      </c>
      <c r="E138" s="212" t="s">
        <v>201</v>
      </c>
      <c r="F138" s="227"/>
      <c r="G138" s="228" t="s">
        <v>131</v>
      </c>
      <c r="H138" s="200">
        <v>100</v>
      </c>
      <c r="I138" s="207"/>
      <c r="J138" s="208">
        <v>100</v>
      </c>
      <c r="K138" s="96" t="str">
        <f t="shared" si="3"/>
        <v>00001130300400000240</v>
      </c>
      <c r="L138" s="85" t="s">
        <v>203</v>
      </c>
    </row>
    <row r="139" spans="1:12" s="69" customFormat="1" x14ac:dyDescent="0.2">
      <c r="A139" s="213" t="s">
        <v>132</v>
      </c>
      <c r="B139" s="214" t="s">
        <v>7</v>
      </c>
      <c r="C139" s="215" t="s">
        <v>98</v>
      </c>
      <c r="D139" s="229" t="s">
        <v>170</v>
      </c>
      <c r="E139" s="216" t="s">
        <v>201</v>
      </c>
      <c r="F139" s="230"/>
      <c r="G139" s="231" t="s">
        <v>133</v>
      </c>
      <c r="H139" s="219">
        <v>100</v>
      </c>
      <c r="I139" s="220"/>
      <c r="J139" s="221">
        <f>IF(IF(H139="",0,H139)=0,0,(IF(H139&gt;0,IF(I139&gt;H139,0,H139-I139),IF(I139&gt;H139,H139-I139,0))))</f>
        <v>100</v>
      </c>
      <c r="K139" s="96" t="str">
        <f t="shared" si="3"/>
        <v>00001130300400000244</v>
      </c>
      <c r="L139" s="68" t="str">
        <f>C139 &amp; D139 &amp;E139 &amp; F139 &amp; G139</f>
        <v>00001130300400000244</v>
      </c>
    </row>
    <row r="140" spans="1:12" ht="56.25" x14ac:dyDescent="0.2">
      <c r="A140" s="209" t="s">
        <v>204</v>
      </c>
      <c r="B140" s="210" t="s">
        <v>7</v>
      </c>
      <c r="C140" s="211" t="s">
        <v>98</v>
      </c>
      <c r="D140" s="226" t="s">
        <v>170</v>
      </c>
      <c r="E140" s="212" t="s">
        <v>206</v>
      </c>
      <c r="F140" s="227"/>
      <c r="G140" s="228" t="s">
        <v>98</v>
      </c>
      <c r="H140" s="200">
        <v>101500</v>
      </c>
      <c r="I140" s="207">
        <v>101500</v>
      </c>
      <c r="J140" s="208">
        <v>0</v>
      </c>
      <c r="K140" s="96" t="str">
        <f t="shared" si="3"/>
        <v>00001139900070280000</v>
      </c>
      <c r="L140" s="85" t="s">
        <v>205</v>
      </c>
    </row>
    <row r="141" spans="1:12" ht="56.25" x14ac:dyDescent="0.2">
      <c r="A141" s="209" t="s">
        <v>108</v>
      </c>
      <c r="B141" s="210" t="s">
        <v>7</v>
      </c>
      <c r="C141" s="211" t="s">
        <v>98</v>
      </c>
      <c r="D141" s="226" t="s">
        <v>170</v>
      </c>
      <c r="E141" s="212" t="s">
        <v>206</v>
      </c>
      <c r="F141" s="227"/>
      <c r="G141" s="228" t="s">
        <v>72</v>
      </c>
      <c r="H141" s="200">
        <v>99508.06</v>
      </c>
      <c r="I141" s="207">
        <v>99508.06</v>
      </c>
      <c r="J141" s="208">
        <v>0</v>
      </c>
      <c r="K141" s="96" t="str">
        <f t="shared" si="3"/>
        <v>00001139900070280100</v>
      </c>
      <c r="L141" s="85" t="s">
        <v>207</v>
      </c>
    </row>
    <row r="142" spans="1:12" ht="22.5" x14ac:dyDescent="0.2">
      <c r="A142" s="209" t="s">
        <v>110</v>
      </c>
      <c r="B142" s="210" t="s">
        <v>7</v>
      </c>
      <c r="C142" s="211" t="s">
        <v>98</v>
      </c>
      <c r="D142" s="226" t="s">
        <v>170</v>
      </c>
      <c r="E142" s="212" t="s">
        <v>206</v>
      </c>
      <c r="F142" s="227"/>
      <c r="G142" s="228" t="s">
        <v>112</v>
      </c>
      <c r="H142" s="200">
        <v>99508.06</v>
      </c>
      <c r="I142" s="207">
        <v>99508.06</v>
      </c>
      <c r="J142" s="208">
        <v>0</v>
      </c>
      <c r="K142" s="96" t="str">
        <f t="shared" si="3"/>
        <v>00001139900070280120</v>
      </c>
      <c r="L142" s="85" t="s">
        <v>208</v>
      </c>
    </row>
    <row r="143" spans="1:12" s="69" customFormat="1" ht="22.5" x14ac:dyDescent="0.2">
      <c r="A143" s="213" t="s">
        <v>113</v>
      </c>
      <c r="B143" s="214" t="s">
        <v>7</v>
      </c>
      <c r="C143" s="215" t="s">
        <v>98</v>
      </c>
      <c r="D143" s="229" t="s">
        <v>170</v>
      </c>
      <c r="E143" s="216" t="s">
        <v>206</v>
      </c>
      <c r="F143" s="230"/>
      <c r="G143" s="231" t="s">
        <v>114</v>
      </c>
      <c r="H143" s="219">
        <v>76427.08</v>
      </c>
      <c r="I143" s="220">
        <v>76427.08</v>
      </c>
      <c r="J143" s="221">
        <f>IF(IF(H143="",0,H143)=0,0,(IF(H143&gt;0,IF(I143&gt;H143,0,H143-I143),IF(I143&gt;H143,H143-I143,0))))</f>
        <v>0</v>
      </c>
      <c r="K143" s="96" t="str">
        <f t="shared" si="3"/>
        <v>00001139900070280121</v>
      </c>
      <c r="L143" s="68" t="str">
        <f>C143 &amp; D143 &amp;E143 &amp; F143 &amp; G143</f>
        <v>00001139900070280121</v>
      </c>
    </row>
    <row r="144" spans="1:12" s="69" customFormat="1" ht="33.75" x14ac:dyDescent="0.2">
      <c r="A144" s="213" t="s">
        <v>117</v>
      </c>
      <c r="B144" s="214" t="s">
        <v>7</v>
      </c>
      <c r="C144" s="215" t="s">
        <v>98</v>
      </c>
      <c r="D144" s="229" t="s">
        <v>170</v>
      </c>
      <c r="E144" s="216" t="s">
        <v>206</v>
      </c>
      <c r="F144" s="230"/>
      <c r="G144" s="231" t="s">
        <v>118</v>
      </c>
      <c r="H144" s="219">
        <v>23080.98</v>
      </c>
      <c r="I144" s="220">
        <v>23080.98</v>
      </c>
      <c r="J144" s="221">
        <f>IF(IF(H144="",0,H144)=0,0,(IF(H144&gt;0,IF(I144&gt;H144,0,H144-I144),IF(I144&gt;H144,H144-I144,0))))</f>
        <v>0</v>
      </c>
      <c r="K144" s="96" t="str">
        <f t="shared" si="3"/>
        <v>00001139900070280129</v>
      </c>
      <c r="L144" s="68" t="str">
        <f>C144 &amp; D144 &amp;E144 &amp; F144 &amp; G144</f>
        <v>00001139900070280129</v>
      </c>
    </row>
    <row r="145" spans="1:12" ht="22.5" x14ac:dyDescent="0.2">
      <c r="A145" s="209" t="s">
        <v>127</v>
      </c>
      <c r="B145" s="210" t="s">
        <v>7</v>
      </c>
      <c r="C145" s="211" t="s">
        <v>98</v>
      </c>
      <c r="D145" s="226" t="s">
        <v>170</v>
      </c>
      <c r="E145" s="212" t="s">
        <v>206</v>
      </c>
      <c r="F145" s="227"/>
      <c r="G145" s="228" t="s">
        <v>7</v>
      </c>
      <c r="H145" s="200">
        <v>1991.94</v>
      </c>
      <c r="I145" s="207">
        <v>1991.94</v>
      </c>
      <c r="J145" s="208">
        <v>0</v>
      </c>
      <c r="K145" s="96" t="str">
        <f t="shared" si="3"/>
        <v>00001139900070280200</v>
      </c>
      <c r="L145" s="85" t="s">
        <v>209</v>
      </c>
    </row>
    <row r="146" spans="1:12" ht="22.5" x14ac:dyDescent="0.2">
      <c r="A146" s="209" t="s">
        <v>129</v>
      </c>
      <c r="B146" s="210" t="s">
        <v>7</v>
      </c>
      <c r="C146" s="211" t="s">
        <v>98</v>
      </c>
      <c r="D146" s="226" t="s">
        <v>170</v>
      </c>
      <c r="E146" s="212" t="s">
        <v>206</v>
      </c>
      <c r="F146" s="227"/>
      <c r="G146" s="228" t="s">
        <v>131</v>
      </c>
      <c r="H146" s="200">
        <v>1991.94</v>
      </c>
      <c r="I146" s="207">
        <v>1991.94</v>
      </c>
      <c r="J146" s="208">
        <v>0</v>
      </c>
      <c r="K146" s="96" t="str">
        <f t="shared" ref="K146:K177" si="4">C146 &amp; D146 &amp;E146 &amp; F146 &amp; G146</f>
        <v>00001139900070280240</v>
      </c>
      <c r="L146" s="85" t="s">
        <v>210</v>
      </c>
    </row>
    <row r="147" spans="1:12" s="69" customFormat="1" x14ac:dyDescent="0.2">
      <c r="A147" s="213" t="s">
        <v>132</v>
      </c>
      <c r="B147" s="214" t="s">
        <v>7</v>
      </c>
      <c r="C147" s="215" t="s">
        <v>98</v>
      </c>
      <c r="D147" s="229" t="s">
        <v>170</v>
      </c>
      <c r="E147" s="216" t="s">
        <v>206</v>
      </c>
      <c r="F147" s="230"/>
      <c r="G147" s="231" t="s">
        <v>133</v>
      </c>
      <c r="H147" s="219">
        <v>1991.94</v>
      </c>
      <c r="I147" s="220">
        <v>1991.94</v>
      </c>
      <c r="J147" s="221">
        <f>IF(IF(H147="",0,H147)=0,0,(IF(H147&gt;0,IF(I147&gt;H147,0,H147-I147),IF(I147&gt;H147,H147-I147,0))))</f>
        <v>0</v>
      </c>
      <c r="K147" s="96" t="str">
        <f t="shared" si="4"/>
        <v>00001139900070280244</v>
      </c>
      <c r="L147" s="68" t="str">
        <f>C147 &amp; D147 &amp;E147 &amp; F147 &amp; G147</f>
        <v>00001139900070280244</v>
      </c>
    </row>
    <row r="148" spans="1:12" ht="56.25" x14ac:dyDescent="0.2">
      <c r="A148" s="209" t="s">
        <v>211</v>
      </c>
      <c r="B148" s="210" t="s">
        <v>7</v>
      </c>
      <c r="C148" s="211" t="s">
        <v>98</v>
      </c>
      <c r="D148" s="226" t="s">
        <v>170</v>
      </c>
      <c r="E148" s="212" t="s">
        <v>213</v>
      </c>
      <c r="F148" s="227"/>
      <c r="G148" s="228" t="s">
        <v>98</v>
      </c>
      <c r="H148" s="200">
        <v>500</v>
      </c>
      <c r="I148" s="207">
        <v>500</v>
      </c>
      <c r="J148" s="208">
        <v>0</v>
      </c>
      <c r="K148" s="96" t="str">
        <f t="shared" si="4"/>
        <v>00001139900070650000</v>
      </c>
      <c r="L148" s="85" t="s">
        <v>212</v>
      </c>
    </row>
    <row r="149" spans="1:12" ht="22.5" x14ac:dyDescent="0.2">
      <c r="A149" s="209" t="s">
        <v>127</v>
      </c>
      <c r="B149" s="210" t="s">
        <v>7</v>
      </c>
      <c r="C149" s="211" t="s">
        <v>98</v>
      </c>
      <c r="D149" s="226" t="s">
        <v>170</v>
      </c>
      <c r="E149" s="212" t="s">
        <v>213</v>
      </c>
      <c r="F149" s="227"/>
      <c r="G149" s="228" t="s">
        <v>7</v>
      </c>
      <c r="H149" s="200">
        <v>500</v>
      </c>
      <c r="I149" s="207">
        <v>500</v>
      </c>
      <c r="J149" s="208">
        <v>0</v>
      </c>
      <c r="K149" s="96" t="str">
        <f t="shared" si="4"/>
        <v>00001139900070650200</v>
      </c>
      <c r="L149" s="85" t="s">
        <v>214</v>
      </c>
    </row>
    <row r="150" spans="1:12" ht="22.5" x14ac:dyDescent="0.2">
      <c r="A150" s="209" t="s">
        <v>129</v>
      </c>
      <c r="B150" s="210" t="s">
        <v>7</v>
      </c>
      <c r="C150" s="211" t="s">
        <v>98</v>
      </c>
      <c r="D150" s="226" t="s">
        <v>170</v>
      </c>
      <c r="E150" s="212" t="s">
        <v>213</v>
      </c>
      <c r="F150" s="227"/>
      <c r="G150" s="228" t="s">
        <v>131</v>
      </c>
      <c r="H150" s="200">
        <v>500</v>
      </c>
      <c r="I150" s="207">
        <v>500</v>
      </c>
      <c r="J150" s="208">
        <v>0</v>
      </c>
      <c r="K150" s="96" t="str">
        <f t="shared" si="4"/>
        <v>00001139900070650240</v>
      </c>
      <c r="L150" s="85" t="s">
        <v>215</v>
      </c>
    </row>
    <row r="151" spans="1:12" s="69" customFormat="1" x14ac:dyDescent="0.2">
      <c r="A151" s="213" t="s">
        <v>132</v>
      </c>
      <c r="B151" s="214" t="s">
        <v>7</v>
      </c>
      <c r="C151" s="215" t="s">
        <v>98</v>
      </c>
      <c r="D151" s="229" t="s">
        <v>170</v>
      </c>
      <c r="E151" s="216" t="s">
        <v>213</v>
      </c>
      <c r="F151" s="230"/>
      <c r="G151" s="231" t="s">
        <v>133</v>
      </c>
      <c r="H151" s="219">
        <v>500</v>
      </c>
      <c r="I151" s="220">
        <v>500</v>
      </c>
      <c r="J151" s="221">
        <f>IF(IF(H151="",0,H151)=0,0,(IF(H151&gt;0,IF(I151&gt;H151,0,H151-I151),IF(I151&gt;H151,H151-I151,0))))</f>
        <v>0</v>
      </c>
      <c r="K151" s="96" t="str">
        <f t="shared" si="4"/>
        <v>00001139900070650244</v>
      </c>
      <c r="L151" s="68" t="str">
        <f>C151 &amp; D151 &amp;E151 &amp; F151 &amp; G151</f>
        <v>00001139900070650244</v>
      </c>
    </row>
    <row r="152" spans="1:12" x14ac:dyDescent="0.2">
      <c r="A152" s="209" t="s">
        <v>216</v>
      </c>
      <c r="B152" s="210" t="s">
        <v>7</v>
      </c>
      <c r="C152" s="211" t="s">
        <v>98</v>
      </c>
      <c r="D152" s="226" t="s">
        <v>218</v>
      </c>
      <c r="E152" s="212" t="s">
        <v>100</v>
      </c>
      <c r="F152" s="227"/>
      <c r="G152" s="228" t="s">
        <v>98</v>
      </c>
      <c r="H152" s="200">
        <v>89389</v>
      </c>
      <c r="I152" s="207">
        <v>89389</v>
      </c>
      <c r="J152" s="208">
        <v>0</v>
      </c>
      <c r="K152" s="96" t="str">
        <f t="shared" si="4"/>
        <v>00002000000000000000</v>
      </c>
      <c r="L152" s="85" t="s">
        <v>217</v>
      </c>
    </row>
    <row r="153" spans="1:12" x14ac:dyDescent="0.2">
      <c r="A153" s="209" t="s">
        <v>219</v>
      </c>
      <c r="B153" s="210" t="s">
        <v>7</v>
      </c>
      <c r="C153" s="211" t="s">
        <v>98</v>
      </c>
      <c r="D153" s="226" t="s">
        <v>221</v>
      </c>
      <c r="E153" s="212" t="s">
        <v>100</v>
      </c>
      <c r="F153" s="227"/>
      <c r="G153" s="228" t="s">
        <v>98</v>
      </c>
      <c r="H153" s="200">
        <v>89389</v>
      </c>
      <c r="I153" s="207">
        <v>89389</v>
      </c>
      <c r="J153" s="208">
        <v>0</v>
      </c>
      <c r="K153" s="96" t="str">
        <f t="shared" si="4"/>
        <v>00002030000000000000</v>
      </c>
      <c r="L153" s="85" t="s">
        <v>220</v>
      </c>
    </row>
    <row r="154" spans="1:12" ht="22.5" x14ac:dyDescent="0.2">
      <c r="A154" s="209" t="s">
        <v>222</v>
      </c>
      <c r="B154" s="210" t="s">
        <v>7</v>
      </c>
      <c r="C154" s="211" t="s">
        <v>98</v>
      </c>
      <c r="D154" s="226" t="s">
        <v>221</v>
      </c>
      <c r="E154" s="212" t="s">
        <v>224</v>
      </c>
      <c r="F154" s="227"/>
      <c r="G154" s="228" t="s">
        <v>98</v>
      </c>
      <c r="H154" s="200">
        <v>89389</v>
      </c>
      <c r="I154" s="207">
        <v>89389</v>
      </c>
      <c r="J154" s="208">
        <v>0</v>
      </c>
      <c r="K154" s="96" t="str">
        <f t="shared" si="4"/>
        <v>00002039900051180000</v>
      </c>
      <c r="L154" s="85" t="s">
        <v>223</v>
      </c>
    </row>
    <row r="155" spans="1:12" ht="56.25" x14ac:dyDescent="0.2">
      <c r="A155" s="209" t="s">
        <v>108</v>
      </c>
      <c r="B155" s="210" t="s">
        <v>7</v>
      </c>
      <c r="C155" s="211" t="s">
        <v>98</v>
      </c>
      <c r="D155" s="226" t="s">
        <v>221</v>
      </c>
      <c r="E155" s="212" t="s">
        <v>224</v>
      </c>
      <c r="F155" s="227"/>
      <c r="G155" s="228" t="s">
        <v>72</v>
      </c>
      <c r="H155" s="200">
        <v>76378.33</v>
      </c>
      <c r="I155" s="207">
        <v>76378.33</v>
      </c>
      <c r="J155" s="208">
        <v>0</v>
      </c>
      <c r="K155" s="96" t="str">
        <f t="shared" si="4"/>
        <v>00002039900051180100</v>
      </c>
      <c r="L155" s="85" t="s">
        <v>225</v>
      </c>
    </row>
    <row r="156" spans="1:12" ht="22.5" x14ac:dyDescent="0.2">
      <c r="A156" s="209" t="s">
        <v>110</v>
      </c>
      <c r="B156" s="210" t="s">
        <v>7</v>
      </c>
      <c r="C156" s="211" t="s">
        <v>98</v>
      </c>
      <c r="D156" s="226" t="s">
        <v>221</v>
      </c>
      <c r="E156" s="212" t="s">
        <v>224</v>
      </c>
      <c r="F156" s="227"/>
      <c r="G156" s="228" t="s">
        <v>112</v>
      </c>
      <c r="H156" s="200">
        <v>76378.33</v>
      </c>
      <c r="I156" s="207">
        <v>76378.33</v>
      </c>
      <c r="J156" s="208">
        <v>0</v>
      </c>
      <c r="K156" s="96" t="str">
        <f t="shared" si="4"/>
        <v>00002039900051180120</v>
      </c>
      <c r="L156" s="85" t="s">
        <v>226</v>
      </c>
    </row>
    <row r="157" spans="1:12" s="69" customFormat="1" ht="22.5" x14ac:dyDescent="0.2">
      <c r="A157" s="213" t="s">
        <v>113</v>
      </c>
      <c r="B157" s="214" t="s">
        <v>7</v>
      </c>
      <c r="C157" s="215" t="s">
        <v>98</v>
      </c>
      <c r="D157" s="229" t="s">
        <v>221</v>
      </c>
      <c r="E157" s="216" t="s">
        <v>224</v>
      </c>
      <c r="F157" s="230"/>
      <c r="G157" s="231" t="s">
        <v>114</v>
      </c>
      <c r="H157" s="219">
        <v>58662</v>
      </c>
      <c r="I157" s="220">
        <v>58662</v>
      </c>
      <c r="J157" s="221">
        <f>IF(IF(H157="",0,H157)=0,0,(IF(H157&gt;0,IF(I157&gt;H157,0,H157-I157),IF(I157&gt;H157,H157-I157,0))))</f>
        <v>0</v>
      </c>
      <c r="K157" s="96" t="str">
        <f t="shared" si="4"/>
        <v>00002039900051180121</v>
      </c>
      <c r="L157" s="68" t="str">
        <f>C157 &amp; D157 &amp;E157 &amp; F157 &amp; G157</f>
        <v>00002039900051180121</v>
      </c>
    </row>
    <row r="158" spans="1:12" s="69" customFormat="1" ht="33.75" x14ac:dyDescent="0.2">
      <c r="A158" s="213" t="s">
        <v>117</v>
      </c>
      <c r="B158" s="214" t="s">
        <v>7</v>
      </c>
      <c r="C158" s="215" t="s">
        <v>98</v>
      </c>
      <c r="D158" s="229" t="s">
        <v>221</v>
      </c>
      <c r="E158" s="216" t="s">
        <v>224</v>
      </c>
      <c r="F158" s="230"/>
      <c r="G158" s="231" t="s">
        <v>118</v>
      </c>
      <c r="H158" s="219">
        <v>17716.330000000002</v>
      </c>
      <c r="I158" s="220">
        <v>17716.330000000002</v>
      </c>
      <c r="J158" s="221">
        <f>IF(IF(H158="",0,H158)=0,0,(IF(H158&gt;0,IF(I158&gt;H158,0,H158-I158),IF(I158&gt;H158,H158-I158,0))))</f>
        <v>0</v>
      </c>
      <c r="K158" s="96" t="str">
        <f t="shared" si="4"/>
        <v>00002039900051180129</v>
      </c>
      <c r="L158" s="68" t="str">
        <f>C158 &amp; D158 &amp;E158 &amp; F158 &amp; G158</f>
        <v>00002039900051180129</v>
      </c>
    </row>
    <row r="159" spans="1:12" ht="22.5" x14ac:dyDescent="0.2">
      <c r="A159" s="209" t="s">
        <v>127</v>
      </c>
      <c r="B159" s="210" t="s">
        <v>7</v>
      </c>
      <c r="C159" s="211" t="s">
        <v>98</v>
      </c>
      <c r="D159" s="226" t="s">
        <v>221</v>
      </c>
      <c r="E159" s="212" t="s">
        <v>224</v>
      </c>
      <c r="F159" s="227"/>
      <c r="G159" s="228" t="s">
        <v>7</v>
      </c>
      <c r="H159" s="200">
        <v>13010.67</v>
      </c>
      <c r="I159" s="207">
        <v>13010.67</v>
      </c>
      <c r="J159" s="208">
        <v>0</v>
      </c>
      <c r="K159" s="96" t="str">
        <f t="shared" si="4"/>
        <v>00002039900051180200</v>
      </c>
      <c r="L159" s="85" t="s">
        <v>227</v>
      </c>
    </row>
    <row r="160" spans="1:12" ht="22.5" x14ac:dyDescent="0.2">
      <c r="A160" s="209" t="s">
        <v>129</v>
      </c>
      <c r="B160" s="210" t="s">
        <v>7</v>
      </c>
      <c r="C160" s="211" t="s">
        <v>98</v>
      </c>
      <c r="D160" s="226" t="s">
        <v>221</v>
      </c>
      <c r="E160" s="212" t="s">
        <v>224</v>
      </c>
      <c r="F160" s="227"/>
      <c r="G160" s="228" t="s">
        <v>131</v>
      </c>
      <c r="H160" s="200">
        <v>13010.67</v>
      </c>
      <c r="I160" s="207">
        <v>13010.67</v>
      </c>
      <c r="J160" s="208">
        <v>0</v>
      </c>
      <c r="K160" s="96" t="str">
        <f t="shared" si="4"/>
        <v>00002039900051180240</v>
      </c>
      <c r="L160" s="85" t="s">
        <v>228</v>
      </c>
    </row>
    <row r="161" spans="1:12" s="69" customFormat="1" ht="22.5" x14ac:dyDescent="0.2">
      <c r="A161" s="213" t="s">
        <v>187</v>
      </c>
      <c r="B161" s="214" t="s">
        <v>7</v>
      </c>
      <c r="C161" s="215" t="s">
        <v>98</v>
      </c>
      <c r="D161" s="229" t="s">
        <v>221</v>
      </c>
      <c r="E161" s="216" t="s">
        <v>224</v>
      </c>
      <c r="F161" s="230"/>
      <c r="G161" s="231" t="s">
        <v>188</v>
      </c>
      <c r="H161" s="219">
        <v>7460.48</v>
      </c>
      <c r="I161" s="220">
        <v>7460.48</v>
      </c>
      <c r="J161" s="221">
        <f>IF(IF(H161="",0,H161)=0,0,(IF(H161&gt;0,IF(I161&gt;H161,0,H161-I161),IF(I161&gt;H161,H161-I161,0))))</f>
        <v>0</v>
      </c>
      <c r="K161" s="96" t="str">
        <f t="shared" si="4"/>
        <v>00002039900051180242</v>
      </c>
      <c r="L161" s="68" t="str">
        <f>C161 &amp; D161 &amp;E161 &amp; F161 &amp; G161</f>
        <v>00002039900051180242</v>
      </c>
    </row>
    <row r="162" spans="1:12" s="69" customFormat="1" x14ac:dyDescent="0.2">
      <c r="A162" s="213" t="s">
        <v>132</v>
      </c>
      <c r="B162" s="214" t="s">
        <v>7</v>
      </c>
      <c r="C162" s="215" t="s">
        <v>98</v>
      </c>
      <c r="D162" s="229" t="s">
        <v>221</v>
      </c>
      <c r="E162" s="216" t="s">
        <v>224</v>
      </c>
      <c r="F162" s="230"/>
      <c r="G162" s="231" t="s">
        <v>133</v>
      </c>
      <c r="H162" s="219">
        <v>5550.19</v>
      </c>
      <c r="I162" s="220">
        <v>5550.19</v>
      </c>
      <c r="J162" s="221">
        <f>IF(IF(H162="",0,H162)=0,0,(IF(H162&gt;0,IF(I162&gt;H162,0,H162-I162),IF(I162&gt;H162,H162-I162,0))))</f>
        <v>0</v>
      </c>
      <c r="K162" s="96" t="str">
        <f t="shared" si="4"/>
        <v>00002039900051180244</v>
      </c>
      <c r="L162" s="68" t="str">
        <f>C162 &amp; D162 &amp;E162 &amp; F162 &amp; G162</f>
        <v>00002039900051180244</v>
      </c>
    </row>
    <row r="163" spans="1:12" ht="22.5" x14ac:dyDescent="0.2">
      <c r="A163" s="209" t="s">
        <v>229</v>
      </c>
      <c r="B163" s="210" t="s">
        <v>7</v>
      </c>
      <c r="C163" s="211" t="s">
        <v>98</v>
      </c>
      <c r="D163" s="226" t="s">
        <v>231</v>
      </c>
      <c r="E163" s="212" t="s">
        <v>100</v>
      </c>
      <c r="F163" s="227"/>
      <c r="G163" s="228" t="s">
        <v>98</v>
      </c>
      <c r="H163" s="200">
        <v>7500</v>
      </c>
      <c r="I163" s="207">
        <v>7500</v>
      </c>
      <c r="J163" s="208">
        <v>0</v>
      </c>
      <c r="K163" s="96" t="str">
        <f t="shared" si="4"/>
        <v>00003000000000000000</v>
      </c>
      <c r="L163" s="85" t="s">
        <v>230</v>
      </c>
    </row>
    <row r="164" spans="1:12" x14ac:dyDescent="0.2">
      <c r="A164" s="209" t="s">
        <v>232</v>
      </c>
      <c r="B164" s="210" t="s">
        <v>7</v>
      </c>
      <c r="C164" s="211" t="s">
        <v>98</v>
      </c>
      <c r="D164" s="226" t="s">
        <v>234</v>
      </c>
      <c r="E164" s="212" t="s">
        <v>100</v>
      </c>
      <c r="F164" s="227"/>
      <c r="G164" s="228" t="s">
        <v>98</v>
      </c>
      <c r="H164" s="200">
        <v>7500</v>
      </c>
      <c r="I164" s="207">
        <v>7500</v>
      </c>
      <c r="J164" s="208">
        <v>0</v>
      </c>
      <c r="K164" s="96" t="str">
        <f t="shared" si="4"/>
        <v>00003100000000000000</v>
      </c>
      <c r="L164" s="85" t="s">
        <v>233</v>
      </c>
    </row>
    <row r="165" spans="1:12" ht="33.75" x14ac:dyDescent="0.2">
      <c r="A165" s="209" t="s">
        <v>235</v>
      </c>
      <c r="B165" s="210" t="s">
        <v>7</v>
      </c>
      <c r="C165" s="211" t="s">
        <v>98</v>
      </c>
      <c r="D165" s="226" t="s">
        <v>234</v>
      </c>
      <c r="E165" s="212" t="s">
        <v>237</v>
      </c>
      <c r="F165" s="227"/>
      <c r="G165" s="228" t="s">
        <v>98</v>
      </c>
      <c r="H165" s="200">
        <v>7500</v>
      </c>
      <c r="I165" s="207">
        <v>7500</v>
      </c>
      <c r="J165" s="208">
        <v>0</v>
      </c>
      <c r="K165" s="96" t="str">
        <f t="shared" si="4"/>
        <v>00003100140100000000</v>
      </c>
      <c r="L165" s="85" t="s">
        <v>236</v>
      </c>
    </row>
    <row r="166" spans="1:12" ht="22.5" x14ac:dyDescent="0.2">
      <c r="A166" s="209" t="s">
        <v>127</v>
      </c>
      <c r="B166" s="210" t="s">
        <v>7</v>
      </c>
      <c r="C166" s="211" t="s">
        <v>98</v>
      </c>
      <c r="D166" s="226" t="s">
        <v>234</v>
      </c>
      <c r="E166" s="212" t="s">
        <v>237</v>
      </c>
      <c r="F166" s="227"/>
      <c r="G166" s="228" t="s">
        <v>7</v>
      </c>
      <c r="H166" s="200">
        <v>1500</v>
      </c>
      <c r="I166" s="207">
        <v>1500</v>
      </c>
      <c r="J166" s="208">
        <v>0</v>
      </c>
      <c r="K166" s="96" t="str">
        <f t="shared" si="4"/>
        <v>00003100140100000200</v>
      </c>
      <c r="L166" s="85" t="s">
        <v>238</v>
      </c>
    </row>
    <row r="167" spans="1:12" ht="22.5" x14ac:dyDescent="0.2">
      <c r="A167" s="209" t="s">
        <v>129</v>
      </c>
      <c r="B167" s="210" t="s">
        <v>7</v>
      </c>
      <c r="C167" s="211" t="s">
        <v>98</v>
      </c>
      <c r="D167" s="226" t="s">
        <v>234</v>
      </c>
      <c r="E167" s="212" t="s">
        <v>237</v>
      </c>
      <c r="F167" s="227"/>
      <c r="G167" s="228" t="s">
        <v>131</v>
      </c>
      <c r="H167" s="200">
        <v>1500</v>
      </c>
      <c r="I167" s="207">
        <v>1500</v>
      </c>
      <c r="J167" s="208">
        <v>0</v>
      </c>
      <c r="K167" s="96" t="str">
        <f t="shared" si="4"/>
        <v>00003100140100000240</v>
      </c>
      <c r="L167" s="85" t="s">
        <v>239</v>
      </c>
    </row>
    <row r="168" spans="1:12" s="69" customFormat="1" x14ac:dyDescent="0.2">
      <c r="A168" s="213" t="s">
        <v>132</v>
      </c>
      <c r="B168" s="214" t="s">
        <v>7</v>
      </c>
      <c r="C168" s="215" t="s">
        <v>98</v>
      </c>
      <c r="D168" s="229" t="s">
        <v>234</v>
      </c>
      <c r="E168" s="216" t="s">
        <v>237</v>
      </c>
      <c r="F168" s="230"/>
      <c r="G168" s="231" t="s">
        <v>133</v>
      </c>
      <c r="H168" s="219">
        <v>1500</v>
      </c>
      <c r="I168" s="220">
        <v>1500</v>
      </c>
      <c r="J168" s="221">
        <f>IF(IF(H168="",0,H168)=0,0,(IF(H168&gt;0,IF(I168&gt;H168,0,H168-I168),IF(I168&gt;H168,H168-I168,0))))</f>
        <v>0</v>
      </c>
      <c r="K168" s="96" t="str">
        <f t="shared" si="4"/>
        <v>00003100140100000244</v>
      </c>
      <c r="L168" s="68" t="str">
        <f>C168 &amp; D168 &amp;E168 &amp; F168 &amp; G168</f>
        <v>00003100140100000244</v>
      </c>
    </row>
    <row r="169" spans="1:12" x14ac:dyDescent="0.2">
      <c r="A169" s="209" t="s">
        <v>134</v>
      </c>
      <c r="B169" s="210" t="s">
        <v>7</v>
      </c>
      <c r="C169" s="211" t="s">
        <v>98</v>
      </c>
      <c r="D169" s="226" t="s">
        <v>234</v>
      </c>
      <c r="E169" s="212" t="s">
        <v>237</v>
      </c>
      <c r="F169" s="227"/>
      <c r="G169" s="228" t="s">
        <v>136</v>
      </c>
      <c r="H169" s="200">
        <v>6000</v>
      </c>
      <c r="I169" s="207">
        <v>6000</v>
      </c>
      <c r="J169" s="208">
        <v>0</v>
      </c>
      <c r="K169" s="96" t="str">
        <f t="shared" si="4"/>
        <v>00003100140100000800</v>
      </c>
      <c r="L169" s="85" t="s">
        <v>240</v>
      </c>
    </row>
    <row r="170" spans="1:12" x14ac:dyDescent="0.2">
      <c r="A170" s="209" t="s">
        <v>137</v>
      </c>
      <c r="B170" s="210" t="s">
        <v>7</v>
      </c>
      <c r="C170" s="211" t="s">
        <v>98</v>
      </c>
      <c r="D170" s="226" t="s">
        <v>234</v>
      </c>
      <c r="E170" s="212" t="s">
        <v>237</v>
      </c>
      <c r="F170" s="227"/>
      <c r="G170" s="228" t="s">
        <v>139</v>
      </c>
      <c r="H170" s="200">
        <v>6000</v>
      </c>
      <c r="I170" s="207">
        <v>6000</v>
      </c>
      <c r="J170" s="208">
        <v>0</v>
      </c>
      <c r="K170" s="96" t="str">
        <f t="shared" si="4"/>
        <v>00003100140100000850</v>
      </c>
      <c r="L170" s="85" t="s">
        <v>241</v>
      </c>
    </row>
    <row r="171" spans="1:12" s="69" customFormat="1" x14ac:dyDescent="0.2">
      <c r="A171" s="213" t="s">
        <v>142</v>
      </c>
      <c r="B171" s="214" t="s">
        <v>7</v>
      </c>
      <c r="C171" s="215" t="s">
        <v>98</v>
      </c>
      <c r="D171" s="229" t="s">
        <v>234</v>
      </c>
      <c r="E171" s="216" t="s">
        <v>237</v>
      </c>
      <c r="F171" s="230"/>
      <c r="G171" s="231" t="s">
        <v>143</v>
      </c>
      <c r="H171" s="219">
        <v>6000</v>
      </c>
      <c r="I171" s="220">
        <v>6000</v>
      </c>
      <c r="J171" s="221">
        <f>IF(IF(H171="",0,H171)=0,0,(IF(H171&gt;0,IF(I171&gt;H171,0,H171-I171),IF(I171&gt;H171,H171-I171,0))))</f>
        <v>0</v>
      </c>
      <c r="K171" s="96" t="str">
        <f t="shared" si="4"/>
        <v>00003100140100000852</v>
      </c>
      <c r="L171" s="68" t="str">
        <f>C171 &amp; D171 &amp;E171 &amp; F171 &amp; G171</f>
        <v>00003100140100000852</v>
      </c>
    </row>
    <row r="172" spans="1:12" x14ac:dyDescent="0.2">
      <c r="A172" s="209" t="s">
        <v>242</v>
      </c>
      <c r="B172" s="210" t="s">
        <v>7</v>
      </c>
      <c r="C172" s="211" t="s">
        <v>98</v>
      </c>
      <c r="D172" s="226" t="s">
        <v>244</v>
      </c>
      <c r="E172" s="212" t="s">
        <v>100</v>
      </c>
      <c r="F172" s="227"/>
      <c r="G172" s="228" t="s">
        <v>98</v>
      </c>
      <c r="H172" s="200">
        <v>4246589.03</v>
      </c>
      <c r="I172" s="207">
        <v>3289589</v>
      </c>
      <c r="J172" s="208">
        <v>957000.03</v>
      </c>
      <c r="K172" s="96" t="str">
        <f t="shared" si="4"/>
        <v>00004000000000000000</v>
      </c>
      <c r="L172" s="85" t="s">
        <v>243</v>
      </c>
    </row>
    <row r="173" spans="1:12" x14ac:dyDescent="0.2">
      <c r="A173" s="209" t="s">
        <v>245</v>
      </c>
      <c r="B173" s="210" t="s">
        <v>7</v>
      </c>
      <c r="C173" s="211" t="s">
        <v>98</v>
      </c>
      <c r="D173" s="226" t="s">
        <v>247</v>
      </c>
      <c r="E173" s="212" t="s">
        <v>100</v>
      </c>
      <c r="F173" s="227"/>
      <c r="G173" s="228" t="s">
        <v>98</v>
      </c>
      <c r="H173" s="200">
        <v>4246589.03</v>
      </c>
      <c r="I173" s="207">
        <v>3289589</v>
      </c>
      <c r="J173" s="208">
        <v>957000.03</v>
      </c>
      <c r="K173" s="96" t="str">
        <f t="shared" si="4"/>
        <v>00004090000000000000</v>
      </c>
      <c r="L173" s="85" t="s">
        <v>246</v>
      </c>
    </row>
    <row r="174" spans="1:12" ht="22.5" x14ac:dyDescent="0.2">
      <c r="A174" s="209" t="s">
        <v>248</v>
      </c>
      <c r="B174" s="210" t="s">
        <v>7</v>
      </c>
      <c r="C174" s="211" t="s">
        <v>98</v>
      </c>
      <c r="D174" s="226" t="s">
        <v>247</v>
      </c>
      <c r="E174" s="212" t="s">
        <v>250</v>
      </c>
      <c r="F174" s="227"/>
      <c r="G174" s="228" t="s">
        <v>98</v>
      </c>
      <c r="H174" s="200">
        <v>1319000</v>
      </c>
      <c r="I174" s="207">
        <v>1319000</v>
      </c>
      <c r="J174" s="208">
        <v>0</v>
      </c>
      <c r="K174" s="96" t="str">
        <f t="shared" si="4"/>
        <v>00004090400071520000</v>
      </c>
      <c r="L174" s="85" t="s">
        <v>249</v>
      </c>
    </row>
    <row r="175" spans="1:12" ht="22.5" x14ac:dyDescent="0.2">
      <c r="A175" s="209" t="s">
        <v>127</v>
      </c>
      <c r="B175" s="210" t="s">
        <v>7</v>
      </c>
      <c r="C175" s="211" t="s">
        <v>98</v>
      </c>
      <c r="D175" s="226" t="s">
        <v>247</v>
      </c>
      <c r="E175" s="212" t="s">
        <v>250</v>
      </c>
      <c r="F175" s="227"/>
      <c r="G175" s="228" t="s">
        <v>7</v>
      </c>
      <c r="H175" s="200">
        <v>1319000</v>
      </c>
      <c r="I175" s="207">
        <v>1319000</v>
      </c>
      <c r="J175" s="208">
        <v>0</v>
      </c>
      <c r="K175" s="96" t="str">
        <f t="shared" si="4"/>
        <v>00004090400071520200</v>
      </c>
      <c r="L175" s="85" t="s">
        <v>251</v>
      </c>
    </row>
    <row r="176" spans="1:12" ht="22.5" x14ac:dyDescent="0.2">
      <c r="A176" s="209" t="s">
        <v>129</v>
      </c>
      <c r="B176" s="210" t="s">
        <v>7</v>
      </c>
      <c r="C176" s="211" t="s">
        <v>98</v>
      </c>
      <c r="D176" s="226" t="s">
        <v>247</v>
      </c>
      <c r="E176" s="212" t="s">
        <v>250</v>
      </c>
      <c r="F176" s="227"/>
      <c r="G176" s="228" t="s">
        <v>131</v>
      </c>
      <c r="H176" s="200">
        <v>1319000</v>
      </c>
      <c r="I176" s="207">
        <v>1319000</v>
      </c>
      <c r="J176" s="208">
        <v>0</v>
      </c>
      <c r="K176" s="96" t="str">
        <f t="shared" si="4"/>
        <v>00004090400071520240</v>
      </c>
      <c r="L176" s="85" t="s">
        <v>252</v>
      </c>
    </row>
    <row r="177" spans="1:12" s="69" customFormat="1" x14ac:dyDescent="0.2">
      <c r="A177" s="213" t="s">
        <v>132</v>
      </c>
      <c r="B177" s="214" t="s">
        <v>7</v>
      </c>
      <c r="C177" s="215" t="s">
        <v>98</v>
      </c>
      <c r="D177" s="229" t="s">
        <v>247</v>
      </c>
      <c r="E177" s="216" t="s">
        <v>250</v>
      </c>
      <c r="F177" s="230"/>
      <c r="G177" s="231" t="s">
        <v>133</v>
      </c>
      <c r="H177" s="219">
        <v>1319000</v>
      </c>
      <c r="I177" s="220">
        <v>1319000</v>
      </c>
      <c r="J177" s="221">
        <f>IF(IF(H177="",0,H177)=0,0,(IF(H177&gt;0,IF(I177&gt;H177,0,H177-I177),IF(I177&gt;H177,H177-I177,0))))</f>
        <v>0</v>
      </c>
      <c r="K177" s="96" t="str">
        <f t="shared" si="4"/>
        <v>00004090400071520244</v>
      </c>
      <c r="L177" s="68" t="str">
        <f>C177 &amp; D177 &amp;E177 &amp; F177 &amp; G177</f>
        <v>00004090400071520244</v>
      </c>
    </row>
    <row r="178" spans="1:12" ht="33.75" x14ac:dyDescent="0.2">
      <c r="A178" s="209" t="s">
        <v>253</v>
      </c>
      <c r="B178" s="210" t="s">
        <v>7</v>
      </c>
      <c r="C178" s="211" t="s">
        <v>98</v>
      </c>
      <c r="D178" s="226" t="s">
        <v>247</v>
      </c>
      <c r="E178" s="212" t="s">
        <v>255</v>
      </c>
      <c r="F178" s="227"/>
      <c r="G178" s="228" t="s">
        <v>98</v>
      </c>
      <c r="H178" s="200">
        <v>72600</v>
      </c>
      <c r="I178" s="207">
        <v>72600</v>
      </c>
      <c r="J178" s="208">
        <v>0</v>
      </c>
      <c r="K178" s="96" t="str">
        <f t="shared" ref="K178:K209" si="5">C178 &amp; D178 &amp;E178 &amp; F178 &amp; G178</f>
        <v>000040904000S1520000</v>
      </c>
      <c r="L178" s="85" t="s">
        <v>254</v>
      </c>
    </row>
    <row r="179" spans="1:12" ht="22.5" x14ac:dyDescent="0.2">
      <c r="A179" s="209" t="s">
        <v>127</v>
      </c>
      <c r="B179" s="210" t="s">
        <v>7</v>
      </c>
      <c r="C179" s="211" t="s">
        <v>98</v>
      </c>
      <c r="D179" s="226" t="s">
        <v>247</v>
      </c>
      <c r="E179" s="212" t="s">
        <v>255</v>
      </c>
      <c r="F179" s="227"/>
      <c r="G179" s="228" t="s">
        <v>7</v>
      </c>
      <c r="H179" s="200">
        <v>72600</v>
      </c>
      <c r="I179" s="207">
        <v>72600</v>
      </c>
      <c r="J179" s="208">
        <v>0</v>
      </c>
      <c r="K179" s="96" t="str">
        <f t="shared" si="5"/>
        <v>000040904000S1520200</v>
      </c>
      <c r="L179" s="85" t="s">
        <v>256</v>
      </c>
    </row>
    <row r="180" spans="1:12" ht="22.5" x14ac:dyDescent="0.2">
      <c r="A180" s="209" t="s">
        <v>129</v>
      </c>
      <c r="B180" s="210" t="s">
        <v>7</v>
      </c>
      <c r="C180" s="211" t="s">
        <v>98</v>
      </c>
      <c r="D180" s="226" t="s">
        <v>247</v>
      </c>
      <c r="E180" s="212" t="s">
        <v>255</v>
      </c>
      <c r="F180" s="227"/>
      <c r="G180" s="228" t="s">
        <v>131</v>
      </c>
      <c r="H180" s="200">
        <v>72600</v>
      </c>
      <c r="I180" s="207">
        <v>72600</v>
      </c>
      <c r="J180" s="208">
        <v>0</v>
      </c>
      <c r="K180" s="96" t="str">
        <f t="shared" si="5"/>
        <v>000040904000S1520240</v>
      </c>
      <c r="L180" s="85" t="s">
        <v>257</v>
      </c>
    </row>
    <row r="181" spans="1:12" s="69" customFormat="1" x14ac:dyDescent="0.2">
      <c r="A181" s="213" t="s">
        <v>132</v>
      </c>
      <c r="B181" s="214" t="s">
        <v>7</v>
      </c>
      <c r="C181" s="215" t="s">
        <v>98</v>
      </c>
      <c r="D181" s="229" t="s">
        <v>247</v>
      </c>
      <c r="E181" s="216" t="s">
        <v>255</v>
      </c>
      <c r="F181" s="230"/>
      <c r="G181" s="231" t="s">
        <v>133</v>
      </c>
      <c r="H181" s="219">
        <v>72600</v>
      </c>
      <c r="I181" s="220">
        <v>72600</v>
      </c>
      <c r="J181" s="221">
        <f>IF(IF(H181="",0,H181)=0,0,(IF(H181&gt;0,IF(I181&gt;H181,0,H181-I181),IF(I181&gt;H181,H181-I181,0))))</f>
        <v>0</v>
      </c>
      <c r="K181" s="96" t="str">
        <f t="shared" si="5"/>
        <v>000040904000S1520244</v>
      </c>
      <c r="L181" s="68" t="str">
        <f>C181 &amp; D181 &amp;E181 &amp; F181 &amp; G181</f>
        <v>000040904000S1520244</v>
      </c>
    </row>
    <row r="182" spans="1:12" ht="33.75" x14ac:dyDescent="0.2">
      <c r="A182" s="209" t="s">
        <v>258</v>
      </c>
      <c r="B182" s="210" t="s">
        <v>7</v>
      </c>
      <c r="C182" s="211" t="s">
        <v>98</v>
      </c>
      <c r="D182" s="226" t="s">
        <v>247</v>
      </c>
      <c r="E182" s="212" t="s">
        <v>260</v>
      </c>
      <c r="F182" s="227"/>
      <c r="G182" s="228" t="s">
        <v>98</v>
      </c>
      <c r="H182" s="200">
        <v>2854989.03</v>
      </c>
      <c r="I182" s="207">
        <v>1897989</v>
      </c>
      <c r="J182" s="208">
        <v>957000.03</v>
      </c>
      <c r="K182" s="96" t="str">
        <f t="shared" si="5"/>
        <v>00004090400300000000</v>
      </c>
      <c r="L182" s="85" t="s">
        <v>259</v>
      </c>
    </row>
    <row r="183" spans="1:12" ht="22.5" x14ac:dyDescent="0.2">
      <c r="A183" s="209" t="s">
        <v>127</v>
      </c>
      <c r="B183" s="210" t="s">
        <v>7</v>
      </c>
      <c r="C183" s="211" t="s">
        <v>98</v>
      </c>
      <c r="D183" s="226" t="s">
        <v>247</v>
      </c>
      <c r="E183" s="212" t="s">
        <v>260</v>
      </c>
      <c r="F183" s="227"/>
      <c r="G183" s="228" t="s">
        <v>7</v>
      </c>
      <c r="H183" s="200">
        <v>2854989.03</v>
      </c>
      <c r="I183" s="207">
        <v>1897989</v>
      </c>
      <c r="J183" s="208">
        <v>957000.03</v>
      </c>
      <c r="K183" s="96" t="str">
        <f t="shared" si="5"/>
        <v>00004090400300000200</v>
      </c>
      <c r="L183" s="85" t="s">
        <v>261</v>
      </c>
    </row>
    <row r="184" spans="1:12" ht="22.5" x14ac:dyDescent="0.2">
      <c r="A184" s="209" t="s">
        <v>129</v>
      </c>
      <c r="B184" s="210" t="s">
        <v>7</v>
      </c>
      <c r="C184" s="211" t="s">
        <v>98</v>
      </c>
      <c r="D184" s="226" t="s">
        <v>247</v>
      </c>
      <c r="E184" s="212" t="s">
        <v>260</v>
      </c>
      <c r="F184" s="227"/>
      <c r="G184" s="228" t="s">
        <v>131</v>
      </c>
      <c r="H184" s="200">
        <v>2854989.03</v>
      </c>
      <c r="I184" s="207">
        <v>1897989</v>
      </c>
      <c r="J184" s="208">
        <v>957000.03</v>
      </c>
      <c r="K184" s="96" t="str">
        <f t="shared" si="5"/>
        <v>00004090400300000240</v>
      </c>
      <c r="L184" s="85" t="s">
        <v>262</v>
      </c>
    </row>
    <row r="185" spans="1:12" s="69" customFormat="1" x14ac:dyDescent="0.2">
      <c r="A185" s="213" t="s">
        <v>132</v>
      </c>
      <c r="B185" s="214" t="s">
        <v>7</v>
      </c>
      <c r="C185" s="215" t="s">
        <v>98</v>
      </c>
      <c r="D185" s="229" t="s">
        <v>247</v>
      </c>
      <c r="E185" s="216" t="s">
        <v>260</v>
      </c>
      <c r="F185" s="230"/>
      <c r="G185" s="231" t="s">
        <v>133</v>
      </c>
      <c r="H185" s="219">
        <v>2854989.03</v>
      </c>
      <c r="I185" s="220">
        <v>1897989</v>
      </c>
      <c r="J185" s="221">
        <f>IF(IF(H185="",0,H185)=0,0,(IF(H185&gt;0,IF(I185&gt;H185,0,H185-I185),IF(I185&gt;H185,H185-I185,0))))</f>
        <v>957000.03</v>
      </c>
      <c r="K185" s="96" t="str">
        <f t="shared" si="5"/>
        <v>00004090400300000244</v>
      </c>
      <c r="L185" s="68" t="str">
        <f>C185 &amp; D185 &amp;E185 &amp; F185 &amp; G185</f>
        <v>00004090400300000244</v>
      </c>
    </row>
    <row r="186" spans="1:12" x14ac:dyDescent="0.2">
      <c r="A186" s="209" t="s">
        <v>263</v>
      </c>
      <c r="B186" s="210" t="s">
        <v>7</v>
      </c>
      <c r="C186" s="211" t="s">
        <v>98</v>
      </c>
      <c r="D186" s="226" t="s">
        <v>265</v>
      </c>
      <c r="E186" s="212" t="s">
        <v>100</v>
      </c>
      <c r="F186" s="227"/>
      <c r="G186" s="228" t="s">
        <v>98</v>
      </c>
      <c r="H186" s="200">
        <v>4071195.63</v>
      </c>
      <c r="I186" s="207">
        <v>4071005.12</v>
      </c>
      <c r="J186" s="208">
        <v>190.51</v>
      </c>
      <c r="K186" s="96" t="str">
        <f t="shared" si="5"/>
        <v>00005000000000000000</v>
      </c>
      <c r="L186" s="85" t="s">
        <v>264</v>
      </c>
    </row>
    <row r="187" spans="1:12" x14ac:dyDescent="0.2">
      <c r="A187" s="209" t="s">
        <v>266</v>
      </c>
      <c r="B187" s="210" t="s">
        <v>7</v>
      </c>
      <c r="C187" s="211" t="s">
        <v>98</v>
      </c>
      <c r="D187" s="226" t="s">
        <v>268</v>
      </c>
      <c r="E187" s="212" t="s">
        <v>100</v>
      </c>
      <c r="F187" s="227"/>
      <c r="G187" s="228" t="s">
        <v>98</v>
      </c>
      <c r="H187" s="200">
        <v>4071195.63</v>
      </c>
      <c r="I187" s="207">
        <v>4071005.12</v>
      </c>
      <c r="J187" s="208">
        <v>190.51</v>
      </c>
      <c r="K187" s="96" t="str">
        <f t="shared" si="5"/>
        <v>00005030000000000000</v>
      </c>
      <c r="L187" s="85" t="s">
        <v>267</v>
      </c>
    </row>
    <row r="188" spans="1:12" ht="45" x14ac:dyDescent="0.2">
      <c r="A188" s="209" t="s">
        <v>269</v>
      </c>
      <c r="B188" s="210" t="s">
        <v>7</v>
      </c>
      <c r="C188" s="211" t="s">
        <v>98</v>
      </c>
      <c r="D188" s="226" t="s">
        <v>268</v>
      </c>
      <c r="E188" s="212" t="s">
        <v>271</v>
      </c>
      <c r="F188" s="227"/>
      <c r="G188" s="228" t="s">
        <v>98</v>
      </c>
      <c r="H188" s="200">
        <v>83979.97</v>
      </c>
      <c r="I188" s="207">
        <v>83979.46</v>
      </c>
      <c r="J188" s="208">
        <v>0.51</v>
      </c>
      <c r="K188" s="96" t="str">
        <f t="shared" si="5"/>
        <v>00005030120100000000</v>
      </c>
      <c r="L188" s="85" t="s">
        <v>270</v>
      </c>
    </row>
    <row r="189" spans="1:12" ht="22.5" x14ac:dyDescent="0.2">
      <c r="A189" s="209" t="s">
        <v>127</v>
      </c>
      <c r="B189" s="210" t="s">
        <v>7</v>
      </c>
      <c r="C189" s="211" t="s">
        <v>98</v>
      </c>
      <c r="D189" s="226" t="s">
        <v>268</v>
      </c>
      <c r="E189" s="212" t="s">
        <v>271</v>
      </c>
      <c r="F189" s="227"/>
      <c r="G189" s="228" t="s">
        <v>7</v>
      </c>
      <c r="H189" s="200">
        <v>83979.97</v>
      </c>
      <c r="I189" s="207">
        <v>83979.46</v>
      </c>
      <c r="J189" s="208">
        <v>0.51</v>
      </c>
      <c r="K189" s="96" t="str">
        <f t="shared" si="5"/>
        <v>00005030120100000200</v>
      </c>
      <c r="L189" s="85" t="s">
        <v>272</v>
      </c>
    </row>
    <row r="190" spans="1:12" ht="22.5" x14ac:dyDescent="0.2">
      <c r="A190" s="209" t="s">
        <v>129</v>
      </c>
      <c r="B190" s="210" t="s">
        <v>7</v>
      </c>
      <c r="C190" s="211" t="s">
        <v>98</v>
      </c>
      <c r="D190" s="226" t="s">
        <v>268</v>
      </c>
      <c r="E190" s="212" t="s">
        <v>271</v>
      </c>
      <c r="F190" s="227"/>
      <c r="G190" s="228" t="s">
        <v>131</v>
      </c>
      <c r="H190" s="200">
        <v>83979.97</v>
      </c>
      <c r="I190" s="207">
        <v>83979.46</v>
      </c>
      <c r="J190" s="208">
        <v>0.51</v>
      </c>
      <c r="K190" s="96" t="str">
        <f t="shared" si="5"/>
        <v>00005030120100000240</v>
      </c>
      <c r="L190" s="85" t="s">
        <v>273</v>
      </c>
    </row>
    <row r="191" spans="1:12" s="69" customFormat="1" x14ac:dyDescent="0.2">
      <c r="A191" s="213" t="s">
        <v>132</v>
      </c>
      <c r="B191" s="214" t="s">
        <v>7</v>
      </c>
      <c r="C191" s="215" t="s">
        <v>98</v>
      </c>
      <c r="D191" s="229" t="s">
        <v>268</v>
      </c>
      <c r="E191" s="216" t="s">
        <v>271</v>
      </c>
      <c r="F191" s="230"/>
      <c r="G191" s="231" t="s">
        <v>133</v>
      </c>
      <c r="H191" s="219">
        <v>83979.97</v>
      </c>
      <c r="I191" s="220">
        <v>83979.46</v>
      </c>
      <c r="J191" s="221">
        <f>IF(IF(H191="",0,H191)=0,0,(IF(H191&gt;0,IF(I191&gt;H191,0,H191-I191),IF(I191&gt;H191,H191-I191,0))))</f>
        <v>0.51</v>
      </c>
      <c r="K191" s="96" t="str">
        <f t="shared" si="5"/>
        <v>00005030120100000244</v>
      </c>
      <c r="L191" s="68" t="str">
        <f>C191 &amp; D191 &amp;E191 &amp; F191 &amp; G191</f>
        <v>00005030120100000244</v>
      </c>
    </row>
    <row r="192" spans="1:12" ht="67.5" x14ac:dyDescent="0.2">
      <c r="A192" s="209" t="s">
        <v>274</v>
      </c>
      <c r="B192" s="210" t="s">
        <v>7</v>
      </c>
      <c r="C192" s="211" t="s">
        <v>98</v>
      </c>
      <c r="D192" s="226" t="s">
        <v>268</v>
      </c>
      <c r="E192" s="212" t="s">
        <v>276</v>
      </c>
      <c r="F192" s="227"/>
      <c r="G192" s="228" t="s">
        <v>98</v>
      </c>
      <c r="H192" s="200">
        <v>338983</v>
      </c>
      <c r="I192" s="207">
        <v>338983</v>
      </c>
      <c r="J192" s="208">
        <v>0</v>
      </c>
      <c r="K192" s="96" t="str">
        <f t="shared" si="5"/>
        <v>0000503012015002F000</v>
      </c>
      <c r="L192" s="85" t="s">
        <v>275</v>
      </c>
    </row>
    <row r="193" spans="1:12" ht="22.5" x14ac:dyDescent="0.2">
      <c r="A193" s="209" t="s">
        <v>127</v>
      </c>
      <c r="B193" s="210" t="s">
        <v>7</v>
      </c>
      <c r="C193" s="211" t="s">
        <v>98</v>
      </c>
      <c r="D193" s="226" t="s">
        <v>268</v>
      </c>
      <c r="E193" s="212" t="s">
        <v>276</v>
      </c>
      <c r="F193" s="227"/>
      <c r="G193" s="228" t="s">
        <v>7</v>
      </c>
      <c r="H193" s="200">
        <v>338983</v>
      </c>
      <c r="I193" s="207">
        <v>338983</v>
      </c>
      <c r="J193" s="208">
        <v>0</v>
      </c>
      <c r="K193" s="96" t="str">
        <f t="shared" si="5"/>
        <v>0000503012015002F200</v>
      </c>
      <c r="L193" s="85" t="s">
        <v>277</v>
      </c>
    </row>
    <row r="194" spans="1:12" ht="22.5" x14ac:dyDescent="0.2">
      <c r="A194" s="209" t="s">
        <v>129</v>
      </c>
      <c r="B194" s="210" t="s">
        <v>7</v>
      </c>
      <c r="C194" s="211" t="s">
        <v>98</v>
      </c>
      <c r="D194" s="226" t="s">
        <v>268</v>
      </c>
      <c r="E194" s="212" t="s">
        <v>276</v>
      </c>
      <c r="F194" s="227"/>
      <c r="G194" s="228" t="s">
        <v>131</v>
      </c>
      <c r="H194" s="200">
        <v>338983</v>
      </c>
      <c r="I194" s="207">
        <v>338983</v>
      </c>
      <c r="J194" s="208">
        <v>0</v>
      </c>
      <c r="K194" s="96" t="str">
        <f t="shared" si="5"/>
        <v>0000503012015002F240</v>
      </c>
      <c r="L194" s="85" t="s">
        <v>278</v>
      </c>
    </row>
    <row r="195" spans="1:12" s="69" customFormat="1" x14ac:dyDescent="0.2">
      <c r="A195" s="213" t="s">
        <v>132</v>
      </c>
      <c r="B195" s="214" t="s">
        <v>7</v>
      </c>
      <c r="C195" s="215" t="s">
        <v>98</v>
      </c>
      <c r="D195" s="229" t="s">
        <v>268</v>
      </c>
      <c r="E195" s="216" t="s">
        <v>276</v>
      </c>
      <c r="F195" s="230"/>
      <c r="G195" s="231" t="s">
        <v>133</v>
      </c>
      <c r="H195" s="219">
        <v>338983</v>
      </c>
      <c r="I195" s="220">
        <v>338983</v>
      </c>
      <c r="J195" s="221">
        <f>IF(IF(H195="",0,H195)=0,0,(IF(H195&gt;0,IF(I195&gt;H195,0,H195-I195),IF(I195&gt;H195,H195-I195,0))))</f>
        <v>0</v>
      </c>
      <c r="K195" s="96" t="str">
        <f t="shared" si="5"/>
        <v>0000503012015002F244</v>
      </c>
      <c r="L195" s="68" t="str">
        <f>C195 &amp; D195 &amp;E195 &amp; F195 &amp; G195</f>
        <v>0000503012015002F244</v>
      </c>
    </row>
    <row r="196" spans="1:12" ht="45" x14ac:dyDescent="0.2">
      <c r="A196" s="209" t="s">
        <v>279</v>
      </c>
      <c r="B196" s="210" t="s">
        <v>7</v>
      </c>
      <c r="C196" s="211" t="s">
        <v>98</v>
      </c>
      <c r="D196" s="226" t="s">
        <v>268</v>
      </c>
      <c r="E196" s="212" t="s">
        <v>281</v>
      </c>
      <c r="F196" s="227"/>
      <c r="G196" s="228" t="s">
        <v>98</v>
      </c>
      <c r="H196" s="200">
        <v>2117406.8199999998</v>
      </c>
      <c r="I196" s="207">
        <v>2117406.8199999998</v>
      </c>
      <c r="J196" s="208">
        <v>0</v>
      </c>
      <c r="K196" s="96" t="str">
        <f t="shared" si="5"/>
        <v>00005030120200000000</v>
      </c>
      <c r="L196" s="85" t="s">
        <v>280</v>
      </c>
    </row>
    <row r="197" spans="1:12" ht="22.5" x14ac:dyDescent="0.2">
      <c r="A197" s="209" t="s">
        <v>127</v>
      </c>
      <c r="B197" s="210" t="s">
        <v>7</v>
      </c>
      <c r="C197" s="211" t="s">
        <v>98</v>
      </c>
      <c r="D197" s="226" t="s">
        <v>268</v>
      </c>
      <c r="E197" s="212" t="s">
        <v>281</v>
      </c>
      <c r="F197" s="227"/>
      <c r="G197" s="228" t="s">
        <v>7</v>
      </c>
      <c r="H197" s="200">
        <v>2104511.88</v>
      </c>
      <c r="I197" s="207">
        <v>2104511.88</v>
      </c>
      <c r="J197" s="208">
        <v>0</v>
      </c>
      <c r="K197" s="96" t="str">
        <f t="shared" si="5"/>
        <v>00005030120200000200</v>
      </c>
      <c r="L197" s="85" t="s">
        <v>282</v>
      </c>
    </row>
    <row r="198" spans="1:12" ht="22.5" x14ac:dyDescent="0.2">
      <c r="A198" s="209" t="s">
        <v>129</v>
      </c>
      <c r="B198" s="210" t="s">
        <v>7</v>
      </c>
      <c r="C198" s="211" t="s">
        <v>98</v>
      </c>
      <c r="D198" s="226" t="s">
        <v>268</v>
      </c>
      <c r="E198" s="212" t="s">
        <v>281</v>
      </c>
      <c r="F198" s="227"/>
      <c r="G198" s="228" t="s">
        <v>131</v>
      </c>
      <c r="H198" s="200">
        <v>2104511.88</v>
      </c>
      <c r="I198" s="207">
        <v>2104511.88</v>
      </c>
      <c r="J198" s="208">
        <v>0</v>
      </c>
      <c r="K198" s="96" t="str">
        <f t="shared" si="5"/>
        <v>00005030120200000240</v>
      </c>
      <c r="L198" s="85" t="s">
        <v>283</v>
      </c>
    </row>
    <row r="199" spans="1:12" s="69" customFormat="1" x14ac:dyDescent="0.2">
      <c r="A199" s="213" t="s">
        <v>132</v>
      </c>
      <c r="B199" s="214" t="s">
        <v>7</v>
      </c>
      <c r="C199" s="215" t="s">
        <v>98</v>
      </c>
      <c r="D199" s="229" t="s">
        <v>268</v>
      </c>
      <c r="E199" s="216" t="s">
        <v>281</v>
      </c>
      <c r="F199" s="230"/>
      <c r="G199" s="231" t="s">
        <v>133</v>
      </c>
      <c r="H199" s="219">
        <v>2104511.88</v>
      </c>
      <c r="I199" s="220">
        <v>2104511.88</v>
      </c>
      <c r="J199" s="221">
        <f>IF(IF(H199="",0,H199)=0,0,(IF(H199&gt;0,IF(I199&gt;H199,0,H199-I199),IF(I199&gt;H199,H199-I199,0))))</f>
        <v>0</v>
      </c>
      <c r="K199" s="96" t="str">
        <f t="shared" si="5"/>
        <v>00005030120200000244</v>
      </c>
      <c r="L199" s="68" t="str">
        <f>C199 &amp; D199 &amp;E199 &amp; F199 &amp; G199</f>
        <v>00005030120200000244</v>
      </c>
    </row>
    <row r="200" spans="1:12" x14ac:dyDescent="0.2">
      <c r="A200" s="209" t="s">
        <v>134</v>
      </c>
      <c r="B200" s="210" t="s">
        <v>7</v>
      </c>
      <c r="C200" s="211" t="s">
        <v>98</v>
      </c>
      <c r="D200" s="226" t="s">
        <v>268</v>
      </c>
      <c r="E200" s="212" t="s">
        <v>281</v>
      </c>
      <c r="F200" s="227"/>
      <c r="G200" s="228" t="s">
        <v>136</v>
      </c>
      <c r="H200" s="200">
        <v>12894.94</v>
      </c>
      <c r="I200" s="207">
        <v>12894.94</v>
      </c>
      <c r="J200" s="208">
        <v>0</v>
      </c>
      <c r="K200" s="96" t="str">
        <f t="shared" si="5"/>
        <v>00005030120200000800</v>
      </c>
      <c r="L200" s="85" t="s">
        <v>284</v>
      </c>
    </row>
    <row r="201" spans="1:12" x14ac:dyDescent="0.2">
      <c r="A201" s="209" t="s">
        <v>137</v>
      </c>
      <c r="B201" s="210" t="s">
        <v>7</v>
      </c>
      <c r="C201" s="211" t="s">
        <v>98</v>
      </c>
      <c r="D201" s="226" t="s">
        <v>268</v>
      </c>
      <c r="E201" s="212" t="s">
        <v>281</v>
      </c>
      <c r="F201" s="227"/>
      <c r="G201" s="228" t="s">
        <v>139</v>
      </c>
      <c r="H201" s="200">
        <v>12894.94</v>
      </c>
      <c r="I201" s="207">
        <v>12894.94</v>
      </c>
      <c r="J201" s="208">
        <v>0</v>
      </c>
      <c r="K201" s="96" t="str">
        <f t="shared" si="5"/>
        <v>00005030120200000850</v>
      </c>
      <c r="L201" s="85" t="s">
        <v>285</v>
      </c>
    </row>
    <row r="202" spans="1:12" s="69" customFormat="1" x14ac:dyDescent="0.2">
      <c r="A202" s="213" t="s">
        <v>144</v>
      </c>
      <c r="B202" s="214" t="s">
        <v>7</v>
      </c>
      <c r="C202" s="215" t="s">
        <v>98</v>
      </c>
      <c r="D202" s="229" t="s">
        <v>268</v>
      </c>
      <c r="E202" s="216" t="s">
        <v>281</v>
      </c>
      <c r="F202" s="230"/>
      <c r="G202" s="231" t="s">
        <v>145</v>
      </c>
      <c r="H202" s="219">
        <v>12894.94</v>
      </c>
      <c r="I202" s="220">
        <v>12894.94</v>
      </c>
      <c r="J202" s="221">
        <f>IF(IF(H202="",0,H202)=0,0,(IF(H202&gt;0,IF(I202&gt;H202,0,H202-I202),IF(I202&gt;H202,H202-I202,0))))</f>
        <v>0</v>
      </c>
      <c r="K202" s="96" t="str">
        <f t="shared" si="5"/>
        <v>00005030120200000853</v>
      </c>
      <c r="L202" s="68" t="str">
        <f>C202 &amp; D202 &amp;E202 &amp; F202 &amp; G202</f>
        <v>00005030120200000853</v>
      </c>
    </row>
    <row r="203" spans="1:12" ht="45" x14ac:dyDescent="0.2">
      <c r="A203" s="209" t="s">
        <v>286</v>
      </c>
      <c r="B203" s="210" t="s">
        <v>7</v>
      </c>
      <c r="C203" s="211" t="s">
        <v>98</v>
      </c>
      <c r="D203" s="226" t="s">
        <v>268</v>
      </c>
      <c r="E203" s="212" t="s">
        <v>288</v>
      </c>
      <c r="F203" s="227"/>
      <c r="G203" s="228" t="s">
        <v>98</v>
      </c>
      <c r="H203" s="200">
        <v>56060</v>
      </c>
      <c r="I203" s="207">
        <v>56060</v>
      </c>
      <c r="J203" s="208">
        <v>0</v>
      </c>
      <c r="K203" s="96" t="str">
        <f t="shared" si="5"/>
        <v>00005030120300000000</v>
      </c>
      <c r="L203" s="85" t="s">
        <v>287</v>
      </c>
    </row>
    <row r="204" spans="1:12" ht="22.5" x14ac:dyDescent="0.2">
      <c r="A204" s="209" t="s">
        <v>127</v>
      </c>
      <c r="B204" s="210" t="s">
        <v>7</v>
      </c>
      <c r="C204" s="211" t="s">
        <v>98</v>
      </c>
      <c r="D204" s="226" t="s">
        <v>268</v>
      </c>
      <c r="E204" s="212" t="s">
        <v>288</v>
      </c>
      <c r="F204" s="227"/>
      <c r="G204" s="228" t="s">
        <v>7</v>
      </c>
      <c r="H204" s="200">
        <v>56060</v>
      </c>
      <c r="I204" s="207">
        <v>56060</v>
      </c>
      <c r="J204" s="208">
        <v>0</v>
      </c>
      <c r="K204" s="96" t="str">
        <f t="shared" si="5"/>
        <v>00005030120300000200</v>
      </c>
      <c r="L204" s="85" t="s">
        <v>289</v>
      </c>
    </row>
    <row r="205" spans="1:12" ht="22.5" x14ac:dyDescent="0.2">
      <c r="A205" s="209" t="s">
        <v>129</v>
      </c>
      <c r="B205" s="210" t="s">
        <v>7</v>
      </c>
      <c r="C205" s="211" t="s">
        <v>98</v>
      </c>
      <c r="D205" s="226" t="s">
        <v>268</v>
      </c>
      <c r="E205" s="212" t="s">
        <v>288</v>
      </c>
      <c r="F205" s="227"/>
      <c r="G205" s="228" t="s">
        <v>131</v>
      </c>
      <c r="H205" s="200">
        <v>56060</v>
      </c>
      <c r="I205" s="207">
        <v>56060</v>
      </c>
      <c r="J205" s="208">
        <v>0</v>
      </c>
      <c r="K205" s="96" t="str">
        <f t="shared" si="5"/>
        <v>00005030120300000240</v>
      </c>
      <c r="L205" s="85" t="s">
        <v>290</v>
      </c>
    </row>
    <row r="206" spans="1:12" s="69" customFormat="1" x14ac:dyDescent="0.2">
      <c r="A206" s="213" t="s">
        <v>132</v>
      </c>
      <c r="B206" s="214" t="s">
        <v>7</v>
      </c>
      <c r="C206" s="215" t="s">
        <v>98</v>
      </c>
      <c r="D206" s="229" t="s">
        <v>268</v>
      </c>
      <c r="E206" s="216" t="s">
        <v>288</v>
      </c>
      <c r="F206" s="230"/>
      <c r="G206" s="231" t="s">
        <v>133</v>
      </c>
      <c r="H206" s="219">
        <v>56060</v>
      </c>
      <c r="I206" s="220">
        <v>56060</v>
      </c>
      <c r="J206" s="221">
        <f>IF(IF(H206="",0,H206)=0,0,(IF(H206&gt;0,IF(I206&gt;H206,0,H206-I206),IF(I206&gt;H206,H206-I206,0))))</f>
        <v>0</v>
      </c>
      <c r="K206" s="96" t="str">
        <f t="shared" si="5"/>
        <v>00005030120300000244</v>
      </c>
      <c r="L206" s="68" t="str">
        <f>C206 &amp; D206 &amp;E206 &amp; F206 &amp; G206</f>
        <v>00005030120300000244</v>
      </c>
    </row>
    <row r="207" spans="1:12" ht="67.5" x14ac:dyDescent="0.2">
      <c r="A207" s="209" t="s">
        <v>291</v>
      </c>
      <c r="B207" s="210" t="s">
        <v>7</v>
      </c>
      <c r="C207" s="211" t="s">
        <v>98</v>
      </c>
      <c r="D207" s="226" t="s">
        <v>268</v>
      </c>
      <c r="E207" s="212" t="s">
        <v>293</v>
      </c>
      <c r="F207" s="227"/>
      <c r="G207" s="228" t="s">
        <v>98</v>
      </c>
      <c r="H207" s="200">
        <v>69500</v>
      </c>
      <c r="I207" s="207">
        <v>69500</v>
      </c>
      <c r="J207" s="208">
        <v>0</v>
      </c>
      <c r="K207" s="96" t="str">
        <f t="shared" si="5"/>
        <v>00005030120672090000</v>
      </c>
      <c r="L207" s="85" t="s">
        <v>292</v>
      </c>
    </row>
    <row r="208" spans="1:12" ht="22.5" x14ac:dyDescent="0.2">
      <c r="A208" s="209" t="s">
        <v>127</v>
      </c>
      <c r="B208" s="210" t="s">
        <v>7</v>
      </c>
      <c r="C208" s="211" t="s">
        <v>98</v>
      </c>
      <c r="D208" s="226" t="s">
        <v>268</v>
      </c>
      <c r="E208" s="212" t="s">
        <v>293</v>
      </c>
      <c r="F208" s="227"/>
      <c r="G208" s="228" t="s">
        <v>7</v>
      </c>
      <c r="H208" s="200">
        <v>69500</v>
      </c>
      <c r="I208" s="207">
        <v>69500</v>
      </c>
      <c r="J208" s="208">
        <v>0</v>
      </c>
      <c r="K208" s="96" t="str">
        <f t="shared" si="5"/>
        <v>00005030120672090200</v>
      </c>
      <c r="L208" s="85" t="s">
        <v>294</v>
      </c>
    </row>
    <row r="209" spans="1:12" ht="22.5" x14ac:dyDescent="0.2">
      <c r="A209" s="209" t="s">
        <v>129</v>
      </c>
      <c r="B209" s="210" t="s">
        <v>7</v>
      </c>
      <c r="C209" s="211" t="s">
        <v>98</v>
      </c>
      <c r="D209" s="226" t="s">
        <v>268</v>
      </c>
      <c r="E209" s="212" t="s">
        <v>293</v>
      </c>
      <c r="F209" s="227"/>
      <c r="G209" s="228" t="s">
        <v>131</v>
      </c>
      <c r="H209" s="200">
        <v>69500</v>
      </c>
      <c r="I209" s="207">
        <v>69500</v>
      </c>
      <c r="J209" s="208">
        <v>0</v>
      </c>
      <c r="K209" s="96" t="str">
        <f t="shared" si="5"/>
        <v>00005030120672090240</v>
      </c>
      <c r="L209" s="85" t="s">
        <v>295</v>
      </c>
    </row>
    <row r="210" spans="1:12" s="69" customFormat="1" x14ac:dyDescent="0.2">
      <c r="A210" s="213" t="s">
        <v>132</v>
      </c>
      <c r="B210" s="214" t="s">
        <v>7</v>
      </c>
      <c r="C210" s="215" t="s">
        <v>98</v>
      </c>
      <c r="D210" s="229" t="s">
        <v>268</v>
      </c>
      <c r="E210" s="216" t="s">
        <v>293</v>
      </c>
      <c r="F210" s="230"/>
      <c r="G210" s="231" t="s">
        <v>133</v>
      </c>
      <c r="H210" s="219">
        <v>69500</v>
      </c>
      <c r="I210" s="220">
        <v>69500</v>
      </c>
      <c r="J210" s="221">
        <f>IF(IF(H210="",0,H210)=0,0,(IF(H210&gt;0,IF(I210&gt;H210,0,H210-I210),IF(I210&gt;H210,H210-I210,0))))</f>
        <v>0</v>
      </c>
      <c r="K210" s="96" t="str">
        <f t="shared" ref="K210:K241" si="6">C210 &amp; D210 &amp;E210 &amp; F210 &amp; G210</f>
        <v>00005030120672090244</v>
      </c>
      <c r="L210" s="68" t="str">
        <f>C210 &amp; D210 &amp;E210 &amp; F210 &amp; G210</f>
        <v>00005030120672090244</v>
      </c>
    </row>
    <row r="211" spans="1:12" ht="67.5" x14ac:dyDescent="0.2">
      <c r="A211" s="209" t="s">
        <v>296</v>
      </c>
      <c r="B211" s="210" t="s">
        <v>7</v>
      </c>
      <c r="C211" s="211" t="s">
        <v>98</v>
      </c>
      <c r="D211" s="226" t="s">
        <v>268</v>
      </c>
      <c r="E211" s="212" t="s">
        <v>298</v>
      </c>
      <c r="F211" s="227"/>
      <c r="G211" s="228" t="s">
        <v>98</v>
      </c>
      <c r="H211" s="200">
        <v>18750</v>
      </c>
      <c r="I211" s="207">
        <v>18750</v>
      </c>
      <c r="J211" s="208">
        <v>0</v>
      </c>
      <c r="K211" s="96" t="str">
        <f t="shared" si="6"/>
        <v>000050301206S2090000</v>
      </c>
      <c r="L211" s="85" t="s">
        <v>297</v>
      </c>
    </row>
    <row r="212" spans="1:12" ht="22.5" x14ac:dyDescent="0.2">
      <c r="A212" s="209" t="s">
        <v>127</v>
      </c>
      <c r="B212" s="210" t="s">
        <v>7</v>
      </c>
      <c r="C212" s="211" t="s">
        <v>98</v>
      </c>
      <c r="D212" s="226" t="s">
        <v>268</v>
      </c>
      <c r="E212" s="212" t="s">
        <v>298</v>
      </c>
      <c r="F212" s="227"/>
      <c r="G212" s="228" t="s">
        <v>7</v>
      </c>
      <c r="H212" s="200">
        <v>18750</v>
      </c>
      <c r="I212" s="207">
        <v>18750</v>
      </c>
      <c r="J212" s="208">
        <v>0</v>
      </c>
      <c r="K212" s="96" t="str">
        <f t="shared" si="6"/>
        <v>000050301206S2090200</v>
      </c>
      <c r="L212" s="85" t="s">
        <v>299</v>
      </c>
    </row>
    <row r="213" spans="1:12" ht="22.5" x14ac:dyDescent="0.2">
      <c r="A213" s="209" t="s">
        <v>129</v>
      </c>
      <c r="B213" s="210" t="s">
        <v>7</v>
      </c>
      <c r="C213" s="211" t="s">
        <v>98</v>
      </c>
      <c r="D213" s="226" t="s">
        <v>268</v>
      </c>
      <c r="E213" s="212" t="s">
        <v>298</v>
      </c>
      <c r="F213" s="227"/>
      <c r="G213" s="228" t="s">
        <v>131</v>
      </c>
      <c r="H213" s="200">
        <v>18750</v>
      </c>
      <c r="I213" s="207">
        <v>18750</v>
      </c>
      <c r="J213" s="208">
        <v>0</v>
      </c>
      <c r="K213" s="96" t="str">
        <f t="shared" si="6"/>
        <v>000050301206S2090240</v>
      </c>
      <c r="L213" s="85" t="s">
        <v>300</v>
      </c>
    </row>
    <row r="214" spans="1:12" s="69" customFormat="1" x14ac:dyDescent="0.2">
      <c r="A214" s="213" t="s">
        <v>132</v>
      </c>
      <c r="B214" s="214" t="s">
        <v>7</v>
      </c>
      <c r="C214" s="215" t="s">
        <v>98</v>
      </c>
      <c r="D214" s="229" t="s">
        <v>268</v>
      </c>
      <c r="E214" s="216" t="s">
        <v>298</v>
      </c>
      <c r="F214" s="230"/>
      <c r="G214" s="231" t="s">
        <v>133</v>
      </c>
      <c r="H214" s="219">
        <v>18750</v>
      </c>
      <c r="I214" s="220">
        <v>18750</v>
      </c>
      <c r="J214" s="221">
        <f>IF(IF(H214="",0,H214)=0,0,(IF(H214&gt;0,IF(I214&gt;H214,0,H214-I214),IF(I214&gt;H214,H214-I214,0))))</f>
        <v>0</v>
      </c>
      <c r="K214" s="96" t="str">
        <f t="shared" si="6"/>
        <v>000050301206S2090244</v>
      </c>
      <c r="L214" s="68" t="str">
        <f>C214 &amp; D214 &amp;E214 &amp; F214 &amp; G214</f>
        <v>000050301206S2090244</v>
      </c>
    </row>
    <row r="215" spans="1:12" ht="22.5" x14ac:dyDescent="0.2">
      <c r="A215" s="209" t="s">
        <v>301</v>
      </c>
      <c r="B215" s="210" t="s">
        <v>7</v>
      </c>
      <c r="C215" s="211" t="s">
        <v>98</v>
      </c>
      <c r="D215" s="226" t="s">
        <v>268</v>
      </c>
      <c r="E215" s="212" t="s">
        <v>303</v>
      </c>
      <c r="F215" s="227"/>
      <c r="G215" s="228" t="s">
        <v>98</v>
      </c>
      <c r="H215" s="200">
        <v>98388</v>
      </c>
      <c r="I215" s="207">
        <v>98388</v>
      </c>
      <c r="J215" s="208">
        <v>0</v>
      </c>
      <c r="K215" s="96" t="str">
        <f t="shared" si="6"/>
        <v>00005030120702010000</v>
      </c>
      <c r="L215" s="85" t="s">
        <v>302</v>
      </c>
    </row>
    <row r="216" spans="1:12" ht="22.5" x14ac:dyDescent="0.2">
      <c r="A216" s="209" t="s">
        <v>127</v>
      </c>
      <c r="B216" s="210" t="s">
        <v>7</v>
      </c>
      <c r="C216" s="211" t="s">
        <v>98</v>
      </c>
      <c r="D216" s="226" t="s">
        <v>268</v>
      </c>
      <c r="E216" s="212" t="s">
        <v>303</v>
      </c>
      <c r="F216" s="227"/>
      <c r="G216" s="228" t="s">
        <v>7</v>
      </c>
      <c r="H216" s="200">
        <v>98388</v>
      </c>
      <c r="I216" s="207">
        <v>98388</v>
      </c>
      <c r="J216" s="208">
        <v>0</v>
      </c>
      <c r="K216" s="96" t="str">
        <f t="shared" si="6"/>
        <v>00005030120702010200</v>
      </c>
      <c r="L216" s="85" t="s">
        <v>304</v>
      </c>
    </row>
    <row r="217" spans="1:12" ht="22.5" x14ac:dyDescent="0.2">
      <c r="A217" s="209" t="s">
        <v>129</v>
      </c>
      <c r="B217" s="210" t="s">
        <v>7</v>
      </c>
      <c r="C217" s="211" t="s">
        <v>98</v>
      </c>
      <c r="D217" s="226" t="s">
        <v>268</v>
      </c>
      <c r="E217" s="212" t="s">
        <v>303</v>
      </c>
      <c r="F217" s="227"/>
      <c r="G217" s="228" t="s">
        <v>131</v>
      </c>
      <c r="H217" s="200">
        <v>98388</v>
      </c>
      <c r="I217" s="207">
        <v>98388</v>
      </c>
      <c r="J217" s="208">
        <v>0</v>
      </c>
      <c r="K217" s="96" t="str">
        <f t="shared" si="6"/>
        <v>00005030120702010240</v>
      </c>
      <c r="L217" s="85" t="s">
        <v>305</v>
      </c>
    </row>
    <row r="218" spans="1:12" s="69" customFormat="1" x14ac:dyDescent="0.2">
      <c r="A218" s="213" t="s">
        <v>132</v>
      </c>
      <c r="B218" s="214" t="s">
        <v>7</v>
      </c>
      <c r="C218" s="215" t="s">
        <v>98</v>
      </c>
      <c r="D218" s="229" t="s">
        <v>268</v>
      </c>
      <c r="E218" s="216" t="s">
        <v>303</v>
      </c>
      <c r="F218" s="230"/>
      <c r="G218" s="231" t="s">
        <v>133</v>
      </c>
      <c r="H218" s="219">
        <v>98388</v>
      </c>
      <c r="I218" s="220">
        <v>98388</v>
      </c>
      <c r="J218" s="221">
        <f>IF(IF(H218="",0,H218)=0,0,(IF(H218&gt;0,IF(I218&gt;H218,0,H218-I218),IF(I218&gt;H218,H218-I218,0))))</f>
        <v>0</v>
      </c>
      <c r="K218" s="96" t="str">
        <f t="shared" si="6"/>
        <v>00005030120702010244</v>
      </c>
      <c r="L218" s="68" t="str">
        <f>C218 &amp; D218 &amp;E218 &amp; F218 &amp; G218</f>
        <v>00005030120702010244</v>
      </c>
    </row>
    <row r="219" spans="1:12" ht="22.5" x14ac:dyDescent="0.2">
      <c r="A219" s="209" t="s">
        <v>306</v>
      </c>
      <c r="B219" s="210" t="s">
        <v>7</v>
      </c>
      <c r="C219" s="211" t="s">
        <v>98</v>
      </c>
      <c r="D219" s="226" t="s">
        <v>268</v>
      </c>
      <c r="E219" s="212" t="s">
        <v>308</v>
      </c>
      <c r="F219" s="227"/>
      <c r="G219" s="228" t="s">
        <v>98</v>
      </c>
      <c r="H219" s="200">
        <v>420000</v>
      </c>
      <c r="I219" s="207">
        <v>420000</v>
      </c>
      <c r="J219" s="208">
        <v>0</v>
      </c>
      <c r="K219" s="96" t="str">
        <f t="shared" si="6"/>
        <v>00005030120707526000</v>
      </c>
      <c r="L219" s="85" t="s">
        <v>307</v>
      </c>
    </row>
    <row r="220" spans="1:12" ht="22.5" x14ac:dyDescent="0.2">
      <c r="A220" s="209" t="s">
        <v>127</v>
      </c>
      <c r="B220" s="210" t="s">
        <v>7</v>
      </c>
      <c r="C220" s="211" t="s">
        <v>98</v>
      </c>
      <c r="D220" s="226" t="s">
        <v>268</v>
      </c>
      <c r="E220" s="212" t="s">
        <v>308</v>
      </c>
      <c r="F220" s="227"/>
      <c r="G220" s="228" t="s">
        <v>7</v>
      </c>
      <c r="H220" s="200">
        <v>420000</v>
      </c>
      <c r="I220" s="207">
        <v>420000</v>
      </c>
      <c r="J220" s="208">
        <v>0</v>
      </c>
      <c r="K220" s="96" t="str">
        <f t="shared" si="6"/>
        <v>00005030120707526200</v>
      </c>
      <c r="L220" s="85" t="s">
        <v>309</v>
      </c>
    </row>
    <row r="221" spans="1:12" ht="22.5" x14ac:dyDescent="0.2">
      <c r="A221" s="209" t="s">
        <v>129</v>
      </c>
      <c r="B221" s="210" t="s">
        <v>7</v>
      </c>
      <c r="C221" s="211" t="s">
        <v>98</v>
      </c>
      <c r="D221" s="226" t="s">
        <v>268</v>
      </c>
      <c r="E221" s="212" t="s">
        <v>308</v>
      </c>
      <c r="F221" s="227"/>
      <c r="G221" s="228" t="s">
        <v>131</v>
      </c>
      <c r="H221" s="200">
        <v>420000</v>
      </c>
      <c r="I221" s="207">
        <v>420000</v>
      </c>
      <c r="J221" s="208">
        <v>0</v>
      </c>
      <c r="K221" s="96" t="str">
        <f t="shared" si="6"/>
        <v>00005030120707526240</v>
      </c>
      <c r="L221" s="85" t="s">
        <v>310</v>
      </c>
    </row>
    <row r="222" spans="1:12" s="69" customFormat="1" x14ac:dyDescent="0.2">
      <c r="A222" s="213" t="s">
        <v>132</v>
      </c>
      <c r="B222" s="214" t="s">
        <v>7</v>
      </c>
      <c r="C222" s="215" t="s">
        <v>98</v>
      </c>
      <c r="D222" s="229" t="s">
        <v>268</v>
      </c>
      <c r="E222" s="216" t="s">
        <v>308</v>
      </c>
      <c r="F222" s="230"/>
      <c r="G222" s="231" t="s">
        <v>133</v>
      </c>
      <c r="H222" s="219">
        <v>420000</v>
      </c>
      <c r="I222" s="220">
        <v>420000</v>
      </c>
      <c r="J222" s="221">
        <f>IF(IF(H222="",0,H222)=0,0,(IF(H222&gt;0,IF(I222&gt;H222,0,H222-I222),IF(I222&gt;H222,H222-I222,0))))</f>
        <v>0</v>
      </c>
      <c r="K222" s="96" t="str">
        <f t="shared" si="6"/>
        <v>00005030120707526244</v>
      </c>
      <c r="L222" s="68" t="str">
        <f>C222 &amp; D222 &amp;E222 &amp; F222 &amp; G222</f>
        <v>00005030120707526244</v>
      </c>
    </row>
    <row r="223" spans="1:12" ht="22.5" x14ac:dyDescent="0.2">
      <c r="A223" s="209" t="s">
        <v>311</v>
      </c>
      <c r="B223" s="210" t="s">
        <v>7</v>
      </c>
      <c r="C223" s="211" t="s">
        <v>98</v>
      </c>
      <c r="D223" s="226" t="s">
        <v>268</v>
      </c>
      <c r="E223" s="212" t="s">
        <v>313</v>
      </c>
      <c r="F223" s="227"/>
      <c r="G223" s="228" t="s">
        <v>98</v>
      </c>
      <c r="H223" s="200">
        <v>80000</v>
      </c>
      <c r="I223" s="207">
        <v>80000</v>
      </c>
      <c r="J223" s="208">
        <v>0</v>
      </c>
      <c r="K223" s="96" t="str">
        <f t="shared" si="6"/>
        <v>000050301207S7526000</v>
      </c>
      <c r="L223" s="85" t="s">
        <v>312</v>
      </c>
    </row>
    <row r="224" spans="1:12" ht="22.5" x14ac:dyDescent="0.2">
      <c r="A224" s="209" t="s">
        <v>127</v>
      </c>
      <c r="B224" s="210" t="s">
        <v>7</v>
      </c>
      <c r="C224" s="211" t="s">
        <v>98</v>
      </c>
      <c r="D224" s="226" t="s">
        <v>268</v>
      </c>
      <c r="E224" s="212" t="s">
        <v>313</v>
      </c>
      <c r="F224" s="227"/>
      <c r="G224" s="228" t="s">
        <v>7</v>
      </c>
      <c r="H224" s="200">
        <v>80000</v>
      </c>
      <c r="I224" s="207">
        <v>80000</v>
      </c>
      <c r="J224" s="208">
        <v>0</v>
      </c>
      <c r="K224" s="96" t="str">
        <f t="shared" si="6"/>
        <v>000050301207S7526200</v>
      </c>
      <c r="L224" s="85" t="s">
        <v>314</v>
      </c>
    </row>
    <row r="225" spans="1:12" ht="22.5" x14ac:dyDescent="0.2">
      <c r="A225" s="209" t="s">
        <v>129</v>
      </c>
      <c r="B225" s="210" t="s">
        <v>7</v>
      </c>
      <c r="C225" s="211" t="s">
        <v>98</v>
      </c>
      <c r="D225" s="226" t="s">
        <v>268</v>
      </c>
      <c r="E225" s="212" t="s">
        <v>313</v>
      </c>
      <c r="F225" s="227"/>
      <c r="G225" s="228" t="s">
        <v>131</v>
      </c>
      <c r="H225" s="200">
        <v>80000</v>
      </c>
      <c r="I225" s="207">
        <v>80000</v>
      </c>
      <c r="J225" s="208">
        <v>0</v>
      </c>
      <c r="K225" s="96" t="str">
        <f t="shared" si="6"/>
        <v>000050301207S7526240</v>
      </c>
      <c r="L225" s="85" t="s">
        <v>315</v>
      </c>
    </row>
    <row r="226" spans="1:12" s="69" customFormat="1" x14ac:dyDescent="0.2">
      <c r="A226" s="213" t="s">
        <v>132</v>
      </c>
      <c r="B226" s="214" t="s">
        <v>7</v>
      </c>
      <c r="C226" s="215" t="s">
        <v>98</v>
      </c>
      <c r="D226" s="229" t="s">
        <v>268</v>
      </c>
      <c r="E226" s="216" t="s">
        <v>313</v>
      </c>
      <c r="F226" s="230"/>
      <c r="G226" s="231" t="s">
        <v>133</v>
      </c>
      <c r="H226" s="219">
        <v>80000</v>
      </c>
      <c r="I226" s="220">
        <v>80000</v>
      </c>
      <c r="J226" s="221">
        <f>IF(IF(H226="",0,H226)=0,0,(IF(H226&gt;0,IF(I226&gt;H226,0,H226-I226),IF(I226&gt;H226,H226-I226,0))))</f>
        <v>0</v>
      </c>
      <c r="K226" s="96" t="str">
        <f t="shared" si="6"/>
        <v>000050301207S7526244</v>
      </c>
      <c r="L226" s="68" t="str">
        <f>C226 &amp; D226 &amp;E226 &amp; F226 &amp; G226</f>
        <v>000050301207S7526244</v>
      </c>
    </row>
    <row r="227" spans="1:12" ht="101.25" x14ac:dyDescent="0.2">
      <c r="A227" s="209" t="s">
        <v>316</v>
      </c>
      <c r="B227" s="210" t="s">
        <v>7</v>
      </c>
      <c r="C227" s="211" t="s">
        <v>98</v>
      </c>
      <c r="D227" s="226" t="s">
        <v>268</v>
      </c>
      <c r="E227" s="212" t="s">
        <v>318</v>
      </c>
      <c r="F227" s="227"/>
      <c r="G227" s="228" t="s">
        <v>98</v>
      </c>
      <c r="H227" s="200">
        <v>123337.84</v>
      </c>
      <c r="I227" s="207">
        <v>123337.84</v>
      </c>
      <c r="J227" s="208">
        <v>0</v>
      </c>
      <c r="K227" s="96" t="str">
        <f t="shared" si="6"/>
        <v>00005030120875290000</v>
      </c>
      <c r="L227" s="85" t="s">
        <v>317</v>
      </c>
    </row>
    <row r="228" spans="1:12" ht="22.5" x14ac:dyDescent="0.2">
      <c r="A228" s="209" t="s">
        <v>127</v>
      </c>
      <c r="B228" s="210" t="s">
        <v>7</v>
      </c>
      <c r="C228" s="211" t="s">
        <v>98</v>
      </c>
      <c r="D228" s="226" t="s">
        <v>268</v>
      </c>
      <c r="E228" s="212" t="s">
        <v>318</v>
      </c>
      <c r="F228" s="227"/>
      <c r="G228" s="228" t="s">
        <v>7</v>
      </c>
      <c r="H228" s="200">
        <v>123337.84</v>
      </c>
      <c r="I228" s="207">
        <v>123337.84</v>
      </c>
      <c r="J228" s="208">
        <v>0</v>
      </c>
      <c r="K228" s="96" t="str">
        <f t="shared" si="6"/>
        <v>00005030120875290200</v>
      </c>
      <c r="L228" s="85" t="s">
        <v>319</v>
      </c>
    </row>
    <row r="229" spans="1:12" ht="22.5" x14ac:dyDescent="0.2">
      <c r="A229" s="209" t="s">
        <v>129</v>
      </c>
      <c r="B229" s="210" t="s">
        <v>7</v>
      </c>
      <c r="C229" s="211" t="s">
        <v>98</v>
      </c>
      <c r="D229" s="226" t="s">
        <v>268</v>
      </c>
      <c r="E229" s="212" t="s">
        <v>318</v>
      </c>
      <c r="F229" s="227"/>
      <c r="G229" s="228" t="s">
        <v>131</v>
      </c>
      <c r="H229" s="200">
        <v>123337.84</v>
      </c>
      <c r="I229" s="207">
        <v>123337.84</v>
      </c>
      <c r="J229" s="208">
        <v>0</v>
      </c>
      <c r="K229" s="96" t="str">
        <f t="shared" si="6"/>
        <v>00005030120875290240</v>
      </c>
      <c r="L229" s="85" t="s">
        <v>320</v>
      </c>
    </row>
    <row r="230" spans="1:12" s="69" customFormat="1" x14ac:dyDescent="0.2">
      <c r="A230" s="213" t="s">
        <v>132</v>
      </c>
      <c r="B230" s="214" t="s">
        <v>7</v>
      </c>
      <c r="C230" s="215" t="s">
        <v>98</v>
      </c>
      <c r="D230" s="229" t="s">
        <v>268</v>
      </c>
      <c r="E230" s="216" t="s">
        <v>318</v>
      </c>
      <c r="F230" s="230"/>
      <c r="G230" s="231" t="s">
        <v>133</v>
      </c>
      <c r="H230" s="219">
        <v>123337.84</v>
      </c>
      <c r="I230" s="220">
        <v>123337.84</v>
      </c>
      <c r="J230" s="221">
        <f>IF(IF(H230="",0,H230)=0,0,(IF(H230&gt;0,IF(I230&gt;H230,0,H230-I230),IF(I230&gt;H230,H230-I230,0))))</f>
        <v>0</v>
      </c>
      <c r="K230" s="96" t="str">
        <f t="shared" si="6"/>
        <v>00005030120875290244</v>
      </c>
      <c r="L230" s="68" t="str">
        <f>C230 &amp; D230 &amp;E230 &amp; F230 &amp; G230</f>
        <v>00005030120875290244</v>
      </c>
    </row>
    <row r="231" spans="1:12" ht="56.25" x14ac:dyDescent="0.2">
      <c r="A231" s="209" t="s">
        <v>321</v>
      </c>
      <c r="B231" s="210" t="s">
        <v>7</v>
      </c>
      <c r="C231" s="211" t="s">
        <v>98</v>
      </c>
      <c r="D231" s="226" t="s">
        <v>268</v>
      </c>
      <c r="E231" s="212" t="s">
        <v>323</v>
      </c>
      <c r="F231" s="227"/>
      <c r="G231" s="228" t="s">
        <v>98</v>
      </c>
      <c r="H231" s="200">
        <v>90</v>
      </c>
      <c r="I231" s="207"/>
      <c r="J231" s="208">
        <v>90</v>
      </c>
      <c r="K231" s="96" t="str">
        <f t="shared" si="6"/>
        <v>00005030160100000000</v>
      </c>
      <c r="L231" s="85" t="s">
        <v>322</v>
      </c>
    </row>
    <row r="232" spans="1:12" ht="22.5" x14ac:dyDescent="0.2">
      <c r="A232" s="209" t="s">
        <v>127</v>
      </c>
      <c r="B232" s="210" t="s">
        <v>7</v>
      </c>
      <c r="C232" s="211" t="s">
        <v>98</v>
      </c>
      <c r="D232" s="226" t="s">
        <v>268</v>
      </c>
      <c r="E232" s="212" t="s">
        <v>323</v>
      </c>
      <c r="F232" s="227"/>
      <c r="G232" s="228" t="s">
        <v>7</v>
      </c>
      <c r="H232" s="200">
        <v>90</v>
      </c>
      <c r="I232" s="207"/>
      <c r="J232" s="208">
        <v>90</v>
      </c>
      <c r="K232" s="96" t="str">
        <f t="shared" si="6"/>
        <v>00005030160100000200</v>
      </c>
      <c r="L232" s="85" t="s">
        <v>324</v>
      </c>
    </row>
    <row r="233" spans="1:12" ht="22.5" x14ac:dyDescent="0.2">
      <c r="A233" s="209" t="s">
        <v>129</v>
      </c>
      <c r="B233" s="210" t="s">
        <v>7</v>
      </c>
      <c r="C233" s="211" t="s">
        <v>98</v>
      </c>
      <c r="D233" s="226" t="s">
        <v>268</v>
      </c>
      <c r="E233" s="212" t="s">
        <v>323</v>
      </c>
      <c r="F233" s="227"/>
      <c r="G233" s="228" t="s">
        <v>131</v>
      </c>
      <c r="H233" s="200">
        <v>90</v>
      </c>
      <c r="I233" s="207"/>
      <c r="J233" s="208">
        <v>90</v>
      </c>
      <c r="K233" s="96" t="str">
        <f t="shared" si="6"/>
        <v>00005030160100000240</v>
      </c>
      <c r="L233" s="85" t="s">
        <v>325</v>
      </c>
    </row>
    <row r="234" spans="1:12" s="69" customFormat="1" x14ac:dyDescent="0.2">
      <c r="A234" s="213" t="s">
        <v>132</v>
      </c>
      <c r="B234" s="214" t="s">
        <v>7</v>
      </c>
      <c r="C234" s="215" t="s">
        <v>98</v>
      </c>
      <c r="D234" s="229" t="s">
        <v>268</v>
      </c>
      <c r="E234" s="216" t="s">
        <v>323</v>
      </c>
      <c r="F234" s="230"/>
      <c r="G234" s="231" t="s">
        <v>133</v>
      </c>
      <c r="H234" s="219">
        <v>90</v>
      </c>
      <c r="I234" s="220"/>
      <c r="J234" s="221">
        <f>IF(IF(H234="",0,H234)=0,0,(IF(H234&gt;0,IF(I234&gt;H234,0,H234-I234),IF(I234&gt;H234,H234-I234,0))))</f>
        <v>90</v>
      </c>
      <c r="K234" s="96" t="str">
        <f t="shared" si="6"/>
        <v>00005030160100000244</v>
      </c>
      <c r="L234" s="68" t="str">
        <f>C234 &amp; D234 &amp;E234 &amp; F234 &amp; G234</f>
        <v>00005030160100000244</v>
      </c>
    </row>
    <row r="235" spans="1:12" ht="22.5" x14ac:dyDescent="0.2">
      <c r="A235" s="209" t="s">
        <v>326</v>
      </c>
      <c r="B235" s="210" t="s">
        <v>7</v>
      </c>
      <c r="C235" s="211" t="s">
        <v>98</v>
      </c>
      <c r="D235" s="226" t="s">
        <v>268</v>
      </c>
      <c r="E235" s="212" t="s">
        <v>328</v>
      </c>
      <c r="F235" s="227"/>
      <c r="G235" s="228" t="s">
        <v>98</v>
      </c>
      <c r="H235" s="200">
        <v>664600</v>
      </c>
      <c r="I235" s="207">
        <v>664600</v>
      </c>
      <c r="J235" s="208">
        <v>0</v>
      </c>
      <c r="K235" s="96" t="str">
        <f t="shared" si="6"/>
        <v>000050301701L5764000</v>
      </c>
      <c r="L235" s="85" t="s">
        <v>327</v>
      </c>
    </row>
    <row r="236" spans="1:12" ht="22.5" x14ac:dyDescent="0.2">
      <c r="A236" s="209" t="s">
        <v>127</v>
      </c>
      <c r="B236" s="210" t="s">
        <v>7</v>
      </c>
      <c r="C236" s="211" t="s">
        <v>98</v>
      </c>
      <c r="D236" s="226" t="s">
        <v>268</v>
      </c>
      <c r="E236" s="212" t="s">
        <v>328</v>
      </c>
      <c r="F236" s="227"/>
      <c r="G236" s="228" t="s">
        <v>7</v>
      </c>
      <c r="H236" s="200">
        <v>664600</v>
      </c>
      <c r="I236" s="207">
        <v>664600</v>
      </c>
      <c r="J236" s="208">
        <v>0</v>
      </c>
      <c r="K236" s="96" t="str">
        <f t="shared" si="6"/>
        <v>000050301701L5764200</v>
      </c>
      <c r="L236" s="85" t="s">
        <v>329</v>
      </c>
    </row>
    <row r="237" spans="1:12" ht="22.5" x14ac:dyDescent="0.2">
      <c r="A237" s="209" t="s">
        <v>129</v>
      </c>
      <c r="B237" s="210" t="s">
        <v>7</v>
      </c>
      <c r="C237" s="211" t="s">
        <v>98</v>
      </c>
      <c r="D237" s="226" t="s">
        <v>268</v>
      </c>
      <c r="E237" s="212" t="s">
        <v>328</v>
      </c>
      <c r="F237" s="227"/>
      <c r="G237" s="228" t="s">
        <v>131</v>
      </c>
      <c r="H237" s="200">
        <v>664600</v>
      </c>
      <c r="I237" s="207">
        <v>664600</v>
      </c>
      <c r="J237" s="208">
        <v>0</v>
      </c>
      <c r="K237" s="96" t="str">
        <f t="shared" si="6"/>
        <v>000050301701L5764240</v>
      </c>
      <c r="L237" s="85" t="s">
        <v>330</v>
      </c>
    </row>
    <row r="238" spans="1:12" s="69" customFormat="1" x14ac:dyDescent="0.2">
      <c r="A238" s="213" t="s">
        <v>132</v>
      </c>
      <c r="B238" s="214" t="s">
        <v>7</v>
      </c>
      <c r="C238" s="215" t="s">
        <v>98</v>
      </c>
      <c r="D238" s="229" t="s">
        <v>268</v>
      </c>
      <c r="E238" s="216" t="s">
        <v>328</v>
      </c>
      <c r="F238" s="230"/>
      <c r="G238" s="231" t="s">
        <v>133</v>
      </c>
      <c r="H238" s="219">
        <v>664600</v>
      </c>
      <c r="I238" s="220">
        <v>664600</v>
      </c>
      <c r="J238" s="221">
        <f>IF(IF(H238="",0,H238)=0,0,(IF(H238&gt;0,IF(I238&gt;H238,0,H238-I238),IF(I238&gt;H238,H238-I238,0))))</f>
        <v>0</v>
      </c>
      <c r="K238" s="96" t="str">
        <f t="shared" si="6"/>
        <v>000050301701L5764244</v>
      </c>
      <c r="L238" s="68" t="str">
        <f>C238 &amp; D238 &amp;E238 &amp; F238 &amp; G238</f>
        <v>000050301701L5764244</v>
      </c>
    </row>
    <row r="239" spans="1:12" ht="67.5" x14ac:dyDescent="0.2">
      <c r="A239" s="209" t="s">
        <v>331</v>
      </c>
      <c r="B239" s="210" t="s">
        <v>7</v>
      </c>
      <c r="C239" s="211" t="s">
        <v>98</v>
      </c>
      <c r="D239" s="226" t="s">
        <v>268</v>
      </c>
      <c r="E239" s="212" t="s">
        <v>333</v>
      </c>
      <c r="F239" s="227"/>
      <c r="G239" s="228" t="s">
        <v>98</v>
      </c>
      <c r="H239" s="200">
        <v>100</v>
      </c>
      <c r="I239" s="207"/>
      <c r="J239" s="208">
        <v>100</v>
      </c>
      <c r="K239" s="96" t="str">
        <f t="shared" si="6"/>
        <v>00005030500100000000</v>
      </c>
      <c r="L239" s="85" t="s">
        <v>332</v>
      </c>
    </row>
    <row r="240" spans="1:12" ht="22.5" x14ac:dyDescent="0.2">
      <c r="A240" s="209" t="s">
        <v>127</v>
      </c>
      <c r="B240" s="210" t="s">
        <v>7</v>
      </c>
      <c r="C240" s="211" t="s">
        <v>98</v>
      </c>
      <c r="D240" s="226" t="s">
        <v>268</v>
      </c>
      <c r="E240" s="212" t="s">
        <v>333</v>
      </c>
      <c r="F240" s="227"/>
      <c r="G240" s="228" t="s">
        <v>7</v>
      </c>
      <c r="H240" s="200">
        <v>100</v>
      </c>
      <c r="I240" s="207"/>
      <c r="J240" s="208">
        <v>100</v>
      </c>
      <c r="K240" s="96" t="str">
        <f t="shared" si="6"/>
        <v>00005030500100000200</v>
      </c>
      <c r="L240" s="85" t="s">
        <v>334</v>
      </c>
    </row>
    <row r="241" spans="1:12" ht="22.5" x14ac:dyDescent="0.2">
      <c r="A241" s="209" t="s">
        <v>129</v>
      </c>
      <c r="B241" s="210" t="s">
        <v>7</v>
      </c>
      <c r="C241" s="211" t="s">
        <v>98</v>
      </c>
      <c r="D241" s="226" t="s">
        <v>268</v>
      </c>
      <c r="E241" s="212" t="s">
        <v>333</v>
      </c>
      <c r="F241" s="227"/>
      <c r="G241" s="228" t="s">
        <v>131</v>
      </c>
      <c r="H241" s="200">
        <v>100</v>
      </c>
      <c r="I241" s="207"/>
      <c r="J241" s="208">
        <v>100</v>
      </c>
      <c r="K241" s="96" t="str">
        <f t="shared" si="6"/>
        <v>00005030500100000240</v>
      </c>
      <c r="L241" s="85" t="s">
        <v>335</v>
      </c>
    </row>
    <row r="242" spans="1:12" s="69" customFormat="1" x14ac:dyDescent="0.2">
      <c r="A242" s="213" t="s">
        <v>132</v>
      </c>
      <c r="B242" s="214" t="s">
        <v>7</v>
      </c>
      <c r="C242" s="215" t="s">
        <v>98</v>
      </c>
      <c r="D242" s="229" t="s">
        <v>268</v>
      </c>
      <c r="E242" s="216" t="s">
        <v>333</v>
      </c>
      <c r="F242" s="230"/>
      <c r="G242" s="231" t="s">
        <v>133</v>
      </c>
      <c r="H242" s="219">
        <v>100</v>
      </c>
      <c r="I242" s="220"/>
      <c r="J242" s="221">
        <f>IF(IF(H242="",0,H242)=0,0,(IF(H242&gt;0,IF(I242&gt;H242,0,H242-I242),IF(I242&gt;H242,H242-I242,0))))</f>
        <v>100</v>
      </c>
      <c r="K242" s="96" t="str">
        <f t="shared" ref="K242:K268" si="7">C242 &amp; D242 &amp;E242 &amp; F242 &amp; G242</f>
        <v>00005030500100000244</v>
      </c>
      <c r="L242" s="68" t="str">
        <f>C242 &amp; D242 &amp;E242 &amp; F242 &amp; G242</f>
        <v>00005030500100000244</v>
      </c>
    </row>
    <row r="243" spans="1:12" x14ac:dyDescent="0.2">
      <c r="A243" s="209" t="s">
        <v>336</v>
      </c>
      <c r="B243" s="210" t="s">
        <v>7</v>
      </c>
      <c r="C243" s="211" t="s">
        <v>98</v>
      </c>
      <c r="D243" s="226" t="s">
        <v>338</v>
      </c>
      <c r="E243" s="212" t="s">
        <v>100</v>
      </c>
      <c r="F243" s="227"/>
      <c r="G243" s="228" t="s">
        <v>98</v>
      </c>
      <c r="H243" s="200">
        <v>1000</v>
      </c>
      <c r="I243" s="207">
        <v>1000</v>
      </c>
      <c r="J243" s="208">
        <v>0</v>
      </c>
      <c r="K243" s="96" t="str">
        <f t="shared" si="7"/>
        <v>00007000000000000000</v>
      </c>
      <c r="L243" s="85" t="s">
        <v>337</v>
      </c>
    </row>
    <row r="244" spans="1:12" x14ac:dyDescent="0.2">
      <c r="A244" s="209" t="s">
        <v>339</v>
      </c>
      <c r="B244" s="210" t="s">
        <v>7</v>
      </c>
      <c r="C244" s="211" t="s">
        <v>98</v>
      </c>
      <c r="D244" s="226" t="s">
        <v>341</v>
      </c>
      <c r="E244" s="212" t="s">
        <v>100</v>
      </c>
      <c r="F244" s="227"/>
      <c r="G244" s="228" t="s">
        <v>98</v>
      </c>
      <c r="H244" s="200">
        <v>1000</v>
      </c>
      <c r="I244" s="207">
        <v>1000</v>
      </c>
      <c r="J244" s="208">
        <v>0</v>
      </c>
      <c r="K244" s="96" t="str">
        <f t="shared" si="7"/>
        <v>00007070000000000000</v>
      </c>
      <c r="L244" s="85" t="s">
        <v>340</v>
      </c>
    </row>
    <row r="245" spans="1:12" ht="33.75" x14ac:dyDescent="0.2">
      <c r="A245" s="209" t="s">
        <v>171</v>
      </c>
      <c r="B245" s="210" t="s">
        <v>7</v>
      </c>
      <c r="C245" s="211" t="s">
        <v>98</v>
      </c>
      <c r="D245" s="226" t="s">
        <v>341</v>
      </c>
      <c r="E245" s="212" t="s">
        <v>173</v>
      </c>
      <c r="F245" s="227"/>
      <c r="G245" s="228" t="s">
        <v>98</v>
      </c>
      <c r="H245" s="200">
        <v>1000</v>
      </c>
      <c r="I245" s="207">
        <v>1000</v>
      </c>
      <c r="J245" s="208">
        <v>0</v>
      </c>
      <c r="K245" s="96" t="str">
        <f t="shared" si="7"/>
        <v>00007070100000000000</v>
      </c>
      <c r="L245" s="85" t="s">
        <v>342</v>
      </c>
    </row>
    <row r="246" spans="1:12" ht="33.75" x14ac:dyDescent="0.2">
      <c r="A246" s="209" t="s">
        <v>343</v>
      </c>
      <c r="B246" s="210" t="s">
        <v>7</v>
      </c>
      <c r="C246" s="211" t="s">
        <v>98</v>
      </c>
      <c r="D246" s="226" t="s">
        <v>341</v>
      </c>
      <c r="E246" s="212" t="s">
        <v>345</v>
      </c>
      <c r="F246" s="227"/>
      <c r="G246" s="228" t="s">
        <v>98</v>
      </c>
      <c r="H246" s="200">
        <v>1000</v>
      </c>
      <c r="I246" s="207">
        <v>1000</v>
      </c>
      <c r="J246" s="208">
        <v>0</v>
      </c>
      <c r="K246" s="96" t="str">
        <f t="shared" si="7"/>
        <v>00007070130000000000</v>
      </c>
      <c r="L246" s="85" t="s">
        <v>344</v>
      </c>
    </row>
    <row r="247" spans="1:12" ht="22.5" x14ac:dyDescent="0.2">
      <c r="A247" s="209" t="s">
        <v>346</v>
      </c>
      <c r="B247" s="210" t="s">
        <v>7</v>
      </c>
      <c r="C247" s="211" t="s">
        <v>98</v>
      </c>
      <c r="D247" s="226" t="s">
        <v>341</v>
      </c>
      <c r="E247" s="212" t="s">
        <v>348</v>
      </c>
      <c r="F247" s="227"/>
      <c r="G247" s="228" t="s">
        <v>98</v>
      </c>
      <c r="H247" s="200">
        <v>1000</v>
      </c>
      <c r="I247" s="207">
        <v>1000</v>
      </c>
      <c r="J247" s="208">
        <v>0</v>
      </c>
      <c r="K247" s="96" t="str">
        <f t="shared" si="7"/>
        <v>00007070130200000000</v>
      </c>
      <c r="L247" s="85" t="s">
        <v>347</v>
      </c>
    </row>
    <row r="248" spans="1:12" ht="22.5" x14ac:dyDescent="0.2">
      <c r="A248" s="209" t="s">
        <v>127</v>
      </c>
      <c r="B248" s="210" t="s">
        <v>7</v>
      </c>
      <c r="C248" s="211" t="s">
        <v>98</v>
      </c>
      <c r="D248" s="226" t="s">
        <v>341</v>
      </c>
      <c r="E248" s="212" t="s">
        <v>348</v>
      </c>
      <c r="F248" s="227"/>
      <c r="G248" s="228" t="s">
        <v>7</v>
      </c>
      <c r="H248" s="200">
        <v>1000</v>
      </c>
      <c r="I248" s="207">
        <v>1000</v>
      </c>
      <c r="J248" s="208">
        <v>0</v>
      </c>
      <c r="K248" s="96" t="str">
        <f t="shared" si="7"/>
        <v>00007070130200000200</v>
      </c>
      <c r="L248" s="85" t="s">
        <v>349</v>
      </c>
    </row>
    <row r="249" spans="1:12" ht="22.5" x14ac:dyDescent="0.2">
      <c r="A249" s="209" t="s">
        <v>129</v>
      </c>
      <c r="B249" s="210" t="s">
        <v>7</v>
      </c>
      <c r="C249" s="211" t="s">
        <v>98</v>
      </c>
      <c r="D249" s="226" t="s">
        <v>341</v>
      </c>
      <c r="E249" s="212" t="s">
        <v>348</v>
      </c>
      <c r="F249" s="227"/>
      <c r="G249" s="228" t="s">
        <v>131</v>
      </c>
      <c r="H249" s="200">
        <v>1000</v>
      </c>
      <c r="I249" s="207">
        <v>1000</v>
      </c>
      <c r="J249" s="208">
        <v>0</v>
      </c>
      <c r="K249" s="96" t="str">
        <f t="shared" si="7"/>
        <v>00007070130200000240</v>
      </c>
      <c r="L249" s="85" t="s">
        <v>350</v>
      </c>
    </row>
    <row r="250" spans="1:12" s="69" customFormat="1" x14ac:dyDescent="0.2">
      <c r="A250" s="213" t="s">
        <v>132</v>
      </c>
      <c r="B250" s="214" t="s">
        <v>7</v>
      </c>
      <c r="C250" s="215" t="s">
        <v>98</v>
      </c>
      <c r="D250" s="229" t="s">
        <v>341</v>
      </c>
      <c r="E250" s="216" t="s">
        <v>348</v>
      </c>
      <c r="F250" s="230"/>
      <c r="G250" s="231" t="s">
        <v>133</v>
      </c>
      <c r="H250" s="219">
        <v>1000</v>
      </c>
      <c r="I250" s="220">
        <v>1000</v>
      </c>
      <c r="J250" s="221">
        <f>IF(IF(H250="",0,H250)=0,0,(IF(H250&gt;0,IF(I250&gt;H250,0,H250-I250),IF(I250&gt;H250,H250-I250,0))))</f>
        <v>0</v>
      </c>
      <c r="K250" s="96" t="str">
        <f t="shared" si="7"/>
        <v>00007070130200000244</v>
      </c>
      <c r="L250" s="68" t="str">
        <f>C250 &amp; D250 &amp;E250 &amp; F250 &amp; G250</f>
        <v>00007070130200000244</v>
      </c>
    </row>
    <row r="251" spans="1:12" x14ac:dyDescent="0.2">
      <c r="A251" s="209" t="s">
        <v>351</v>
      </c>
      <c r="B251" s="210" t="s">
        <v>7</v>
      </c>
      <c r="C251" s="211" t="s">
        <v>98</v>
      </c>
      <c r="D251" s="226" t="s">
        <v>353</v>
      </c>
      <c r="E251" s="212" t="s">
        <v>100</v>
      </c>
      <c r="F251" s="227"/>
      <c r="G251" s="228" t="s">
        <v>98</v>
      </c>
      <c r="H251" s="200">
        <v>4000</v>
      </c>
      <c r="I251" s="207">
        <v>4000</v>
      </c>
      <c r="J251" s="208">
        <v>0</v>
      </c>
      <c r="K251" s="96" t="str">
        <f t="shared" si="7"/>
        <v>00008000000000000000</v>
      </c>
      <c r="L251" s="85" t="s">
        <v>352</v>
      </c>
    </row>
    <row r="252" spans="1:12" x14ac:dyDescent="0.2">
      <c r="A252" s="209" t="s">
        <v>354</v>
      </c>
      <c r="B252" s="210" t="s">
        <v>7</v>
      </c>
      <c r="C252" s="211" t="s">
        <v>98</v>
      </c>
      <c r="D252" s="226" t="s">
        <v>356</v>
      </c>
      <c r="E252" s="212" t="s">
        <v>100</v>
      </c>
      <c r="F252" s="227"/>
      <c r="G252" s="228" t="s">
        <v>98</v>
      </c>
      <c r="H252" s="200">
        <v>4000</v>
      </c>
      <c r="I252" s="207">
        <v>4000</v>
      </c>
      <c r="J252" s="208">
        <v>0</v>
      </c>
      <c r="K252" s="96" t="str">
        <f t="shared" si="7"/>
        <v>00008010000000000000</v>
      </c>
      <c r="L252" s="85" t="s">
        <v>355</v>
      </c>
    </row>
    <row r="253" spans="1:12" x14ac:dyDescent="0.2">
      <c r="A253" s="209" t="s">
        <v>357</v>
      </c>
      <c r="B253" s="210" t="s">
        <v>7</v>
      </c>
      <c r="C253" s="211" t="s">
        <v>98</v>
      </c>
      <c r="D253" s="226" t="s">
        <v>356</v>
      </c>
      <c r="E253" s="212" t="s">
        <v>359</v>
      </c>
      <c r="F253" s="227"/>
      <c r="G253" s="228" t="s">
        <v>98</v>
      </c>
      <c r="H253" s="200">
        <v>4000</v>
      </c>
      <c r="I253" s="207">
        <v>4000</v>
      </c>
      <c r="J253" s="208">
        <v>0</v>
      </c>
      <c r="K253" s="96" t="str">
        <f t="shared" si="7"/>
        <v>00008010130300000000</v>
      </c>
      <c r="L253" s="85" t="s">
        <v>358</v>
      </c>
    </row>
    <row r="254" spans="1:12" ht="22.5" x14ac:dyDescent="0.2">
      <c r="A254" s="209" t="s">
        <v>127</v>
      </c>
      <c r="B254" s="210" t="s">
        <v>7</v>
      </c>
      <c r="C254" s="211" t="s">
        <v>98</v>
      </c>
      <c r="D254" s="226" t="s">
        <v>356</v>
      </c>
      <c r="E254" s="212" t="s">
        <v>359</v>
      </c>
      <c r="F254" s="227"/>
      <c r="G254" s="228" t="s">
        <v>7</v>
      </c>
      <c r="H254" s="200">
        <v>4000</v>
      </c>
      <c r="I254" s="207">
        <v>4000</v>
      </c>
      <c r="J254" s="208">
        <v>0</v>
      </c>
      <c r="K254" s="96" t="str">
        <f t="shared" si="7"/>
        <v>00008010130300000200</v>
      </c>
      <c r="L254" s="85" t="s">
        <v>360</v>
      </c>
    </row>
    <row r="255" spans="1:12" ht="22.5" x14ac:dyDescent="0.2">
      <c r="A255" s="209" t="s">
        <v>129</v>
      </c>
      <c r="B255" s="210" t="s">
        <v>7</v>
      </c>
      <c r="C255" s="211" t="s">
        <v>98</v>
      </c>
      <c r="D255" s="226" t="s">
        <v>356</v>
      </c>
      <c r="E255" s="212" t="s">
        <v>359</v>
      </c>
      <c r="F255" s="227"/>
      <c r="G255" s="228" t="s">
        <v>131</v>
      </c>
      <c r="H255" s="200">
        <v>4000</v>
      </c>
      <c r="I255" s="207">
        <v>4000</v>
      </c>
      <c r="J255" s="208">
        <v>0</v>
      </c>
      <c r="K255" s="96" t="str">
        <f t="shared" si="7"/>
        <v>00008010130300000240</v>
      </c>
      <c r="L255" s="85" t="s">
        <v>361</v>
      </c>
    </row>
    <row r="256" spans="1:12" s="69" customFormat="1" x14ac:dyDescent="0.2">
      <c r="A256" s="213" t="s">
        <v>132</v>
      </c>
      <c r="B256" s="214" t="s">
        <v>7</v>
      </c>
      <c r="C256" s="215" t="s">
        <v>98</v>
      </c>
      <c r="D256" s="229" t="s">
        <v>356</v>
      </c>
      <c r="E256" s="216" t="s">
        <v>359</v>
      </c>
      <c r="F256" s="230"/>
      <c r="G256" s="231" t="s">
        <v>133</v>
      </c>
      <c r="H256" s="219">
        <v>4000</v>
      </c>
      <c r="I256" s="220">
        <v>4000</v>
      </c>
      <c r="J256" s="221">
        <f>IF(IF(H256="",0,H256)=0,0,(IF(H256&gt;0,IF(I256&gt;H256,0,H256-I256),IF(I256&gt;H256,H256-I256,0))))</f>
        <v>0</v>
      </c>
      <c r="K256" s="96" t="str">
        <f t="shared" si="7"/>
        <v>00008010130300000244</v>
      </c>
      <c r="L256" s="68" t="str">
        <f>C256 &amp; D256 &amp;E256 &amp; F256 &amp; G256</f>
        <v>00008010130300000244</v>
      </c>
    </row>
    <row r="257" spans="1:12" x14ac:dyDescent="0.2">
      <c r="A257" s="209" t="s">
        <v>362</v>
      </c>
      <c r="B257" s="210" t="s">
        <v>7</v>
      </c>
      <c r="C257" s="211" t="s">
        <v>98</v>
      </c>
      <c r="D257" s="226" t="s">
        <v>364</v>
      </c>
      <c r="E257" s="212" t="s">
        <v>100</v>
      </c>
      <c r="F257" s="227"/>
      <c r="G257" s="228" t="s">
        <v>98</v>
      </c>
      <c r="H257" s="200">
        <v>85100</v>
      </c>
      <c r="I257" s="207">
        <v>84461.759999999995</v>
      </c>
      <c r="J257" s="208">
        <v>638.24</v>
      </c>
      <c r="K257" s="96" t="str">
        <f t="shared" si="7"/>
        <v>00010000000000000000</v>
      </c>
      <c r="L257" s="85" t="s">
        <v>363</v>
      </c>
    </row>
    <row r="258" spans="1:12" x14ac:dyDescent="0.2">
      <c r="A258" s="209" t="s">
        <v>365</v>
      </c>
      <c r="B258" s="210" t="s">
        <v>7</v>
      </c>
      <c r="C258" s="211" t="s">
        <v>98</v>
      </c>
      <c r="D258" s="226" t="s">
        <v>367</v>
      </c>
      <c r="E258" s="212" t="s">
        <v>100</v>
      </c>
      <c r="F258" s="227"/>
      <c r="G258" s="228" t="s">
        <v>98</v>
      </c>
      <c r="H258" s="200">
        <v>85100</v>
      </c>
      <c r="I258" s="207">
        <v>84461.759999999995</v>
      </c>
      <c r="J258" s="208">
        <v>638.24</v>
      </c>
      <c r="K258" s="96" t="str">
        <f t="shared" si="7"/>
        <v>00010010000000000000</v>
      </c>
      <c r="L258" s="85" t="s">
        <v>366</v>
      </c>
    </row>
    <row r="259" spans="1:12" x14ac:dyDescent="0.2">
      <c r="A259" s="209" t="s">
        <v>368</v>
      </c>
      <c r="B259" s="210" t="s">
        <v>7</v>
      </c>
      <c r="C259" s="211" t="s">
        <v>98</v>
      </c>
      <c r="D259" s="226" t="s">
        <v>367</v>
      </c>
      <c r="E259" s="212" t="s">
        <v>370</v>
      </c>
      <c r="F259" s="227"/>
      <c r="G259" s="228" t="s">
        <v>98</v>
      </c>
      <c r="H259" s="200">
        <v>85100</v>
      </c>
      <c r="I259" s="207">
        <v>84461.759999999995</v>
      </c>
      <c r="J259" s="208">
        <v>638.24</v>
      </c>
      <c r="K259" s="96" t="str">
        <f t="shared" si="7"/>
        <v>00010019900061010000</v>
      </c>
      <c r="L259" s="85" t="s">
        <v>369</v>
      </c>
    </row>
    <row r="260" spans="1:12" x14ac:dyDescent="0.2">
      <c r="A260" s="209" t="s">
        <v>371</v>
      </c>
      <c r="B260" s="210" t="s">
        <v>7</v>
      </c>
      <c r="C260" s="211" t="s">
        <v>98</v>
      </c>
      <c r="D260" s="226" t="s">
        <v>367</v>
      </c>
      <c r="E260" s="212" t="s">
        <v>370</v>
      </c>
      <c r="F260" s="227"/>
      <c r="G260" s="228" t="s">
        <v>373</v>
      </c>
      <c r="H260" s="200">
        <v>85100</v>
      </c>
      <c r="I260" s="207">
        <v>84461.759999999995</v>
      </c>
      <c r="J260" s="208">
        <v>638.24</v>
      </c>
      <c r="K260" s="96" t="str">
        <f t="shared" si="7"/>
        <v>00010019900061010300</v>
      </c>
      <c r="L260" s="85" t="s">
        <v>372</v>
      </c>
    </row>
    <row r="261" spans="1:12" x14ac:dyDescent="0.2">
      <c r="A261" s="209" t="s">
        <v>374</v>
      </c>
      <c r="B261" s="210" t="s">
        <v>7</v>
      </c>
      <c r="C261" s="211" t="s">
        <v>98</v>
      </c>
      <c r="D261" s="226" t="s">
        <v>367</v>
      </c>
      <c r="E261" s="212" t="s">
        <v>370</v>
      </c>
      <c r="F261" s="227"/>
      <c r="G261" s="228" t="s">
        <v>376</v>
      </c>
      <c r="H261" s="200">
        <v>85100</v>
      </c>
      <c r="I261" s="207">
        <v>84461.759999999995</v>
      </c>
      <c r="J261" s="208">
        <v>638.24</v>
      </c>
      <c r="K261" s="96" t="str">
        <f t="shared" si="7"/>
        <v>00010019900061010310</v>
      </c>
      <c r="L261" s="85" t="s">
        <v>375</v>
      </c>
    </row>
    <row r="262" spans="1:12" s="69" customFormat="1" x14ac:dyDescent="0.2">
      <c r="A262" s="213" t="s">
        <v>377</v>
      </c>
      <c r="B262" s="214" t="s">
        <v>7</v>
      </c>
      <c r="C262" s="215" t="s">
        <v>98</v>
      </c>
      <c r="D262" s="229" t="s">
        <v>367</v>
      </c>
      <c r="E262" s="216" t="s">
        <v>370</v>
      </c>
      <c r="F262" s="230"/>
      <c r="G262" s="231" t="s">
        <v>378</v>
      </c>
      <c r="H262" s="219">
        <v>85100</v>
      </c>
      <c r="I262" s="220">
        <v>84461.759999999995</v>
      </c>
      <c r="J262" s="221">
        <f>IF(IF(H262="",0,H262)=0,0,(IF(H262&gt;0,IF(I262&gt;H262,0,H262-I262),IF(I262&gt;H262,H262-I262,0))))</f>
        <v>638.24</v>
      </c>
      <c r="K262" s="96" t="str">
        <f t="shared" si="7"/>
        <v>00010019900061010312</v>
      </c>
      <c r="L262" s="68" t="str">
        <f>C262 &amp; D262 &amp;E262 &amp; F262 &amp; G262</f>
        <v>00010019900061010312</v>
      </c>
    </row>
    <row r="263" spans="1:12" x14ac:dyDescent="0.2">
      <c r="A263" s="209" t="s">
        <v>379</v>
      </c>
      <c r="B263" s="210" t="s">
        <v>7</v>
      </c>
      <c r="C263" s="211" t="s">
        <v>98</v>
      </c>
      <c r="D263" s="226" t="s">
        <v>381</v>
      </c>
      <c r="E263" s="212" t="s">
        <v>100</v>
      </c>
      <c r="F263" s="227"/>
      <c r="G263" s="228" t="s">
        <v>98</v>
      </c>
      <c r="H263" s="200">
        <v>5400</v>
      </c>
      <c r="I263" s="207">
        <v>5400</v>
      </c>
      <c r="J263" s="208">
        <v>0</v>
      </c>
      <c r="K263" s="96" t="str">
        <f t="shared" si="7"/>
        <v>00011000000000000000</v>
      </c>
      <c r="L263" s="85" t="s">
        <v>380</v>
      </c>
    </row>
    <row r="264" spans="1:12" x14ac:dyDescent="0.2">
      <c r="A264" s="209" t="s">
        <v>382</v>
      </c>
      <c r="B264" s="210" t="s">
        <v>7</v>
      </c>
      <c r="C264" s="211" t="s">
        <v>98</v>
      </c>
      <c r="D264" s="226" t="s">
        <v>384</v>
      </c>
      <c r="E264" s="212" t="s">
        <v>100</v>
      </c>
      <c r="F264" s="227"/>
      <c r="G264" s="228" t="s">
        <v>98</v>
      </c>
      <c r="H264" s="200">
        <v>5400</v>
      </c>
      <c r="I264" s="207">
        <v>5400</v>
      </c>
      <c r="J264" s="208">
        <v>0</v>
      </c>
      <c r="K264" s="96" t="str">
        <f t="shared" si="7"/>
        <v>00011010000000000000</v>
      </c>
      <c r="L264" s="85" t="s">
        <v>383</v>
      </c>
    </row>
    <row r="265" spans="1:12" x14ac:dyDescent="0.2">
      <c r="A265" s="209" t="s">
        <v>385</v>
      </c>
      <c r="B265" s="210" t="s">
        <v>7</v>
      </c>
      <c r="C265" s="211" t="s">
        <v>98</v>
      </c>
      <c r="D265" s="226" t="s">
        <v>384</v>
      </c>
      <c r="E265" s="212" t="s">
        <v>387</v>
      </c>
      <c r="F265" s="227"/>
      <c r="G265" s="228" t="s">
        <v>98</v>
      </c>
      <c r="H265" s="200">
        <v>5400</v>
      </c>
      <c r="I265" s="207">
        <v>5400</v>
      </c>
      <c r="J265" s="208">
        <v>0</v>
      </c>
      <c r="K265" s="96" t="str">
        <f t="shared" si="7"/>
        <v>00011010130100000000</v>
      </c>
      <c r="L265" s="85" t="s">
        <v>386</v>
      </c>
    </row>
    <row r="266" spans="1:12" ht="22.5" x14ac:dyDescent="0.2">
      <c r="A266" s="209" t="s">
        <v>127</v>
      </c>
      <c r="B266" s="210" t="s">
        <v>7</v>
      </c>
      <c r="C266" s="211" t="s">
        <v>98</v>
      </c>
      <c r="D266" s="226" t="s">
        <v>384</v>
      </c>
      <c r="E266" s="212" t="s">
        <v>387</v>
      </c>
      <c r="F266" s="227"/>
      <c r="G266" s="228" t="s">
        <v>7</v>
      </c>
      <c r="H266" s="200">
        <v>5400</v>
      </c>
      <c r="I266" s="207">
        <v>5400</v>
      </c>
      <c r="J266" s="208">
        <v>0</v>
      </c>
      <c r="K266" s="96" t="str">
        <f t="shared" si="7"/>
        <v>00011010130100000200</v>
      </c>
      <c r="L266" s="85" t="s">
        <v>388</v>
      </c>
    </row>
    <row r="267" spans="1:12" ht="22.5" x14ac:dyDescent="0.2">
      <c r="A267" s="209" t="s">
        <v>129</v>
      </c>
      <c r="B267" s="210" t="s">
        <v>7</v>
      </c>
      <c r="C267" s="211" t="s">
        <v>98</v>
      </c>
      <c r="D267" s="226" t="s">
        <v>384</v>
      </c>
      <c r="E267" s="212" t="s">
        <v>387</v>
      </c>
      <c r="F267" s="227"/>
      <c r="G267" s="228" t="s">
        <v>131</v>
      </c>
      <c r="H267" s="200">
        <v>5400</v>
      </c>
      <c r="I267" s="207">
        <v>5400</v>
      </c>
      <c r="J267" s="208">
        <v>0</v>
      </c>
      <c r="K267" s="96" t="str">
        <f t="shared" si="7"/>
        <v>00011010130100000240</v>
      </c>
      <c r="L267" s="85" t="s">
        <v>389</v>
      </c>
    </row>
    <row r="268" spans="1:12" s="69" customFormat="1" x14ac:dyDescent="0.2">
      <c r="A268" s="213" t="s">
        <v>132</v>
      </c>
      <c r="B268" s="214" t="s">
        <v>7</v>
      </c>
      <c r="C268" s="215" t="s">
        <v>98</v>
      </c>
      <c r="D268" s="229" t="s">
        <v>384</v>
      </c>
      <c r="E268" s="216" t="s">
        <v>387</v>
      </c>
      <c r="F268" s="230"/>
      <c r="G268" s="231" t="s">
        <v>133</v>
      </c>
      <c r="H268" s="219">
        <v>5400</v>
      </c>
      <c r="I268" s="220">
        <v>5400</v>
      </c>
      <c r="J268" s="221">
        <f>IF(IF(H268="",0,H268)=0,0,(IF(H268&gt;0,IF(I268&gt;H268,0,H268-I268),IF(I268&gt;H268,H268-I268,0))))</f>
        <v>0</v>
      </c>
      <c r="K268" s="96" t="str">
        <f t="shared" si="7"/>
        <v>00011010130100000244</v>
      </c>
      <c r="L268" s="68" t="str">
        <f>C268 &amp; D268 &amp;E268 &amp; F268 &amp; G268</f>
        <v>00011010130100000244</v>
      </c>
    </row>
    <row r="269" spans="1:12" ht="5.25" hidden="1" customHeight="1" thickBot="1" x14ac:dyDescent="0.25">
      <c r="A269" s="17"/>
      <c r="B269" s="29"/>
      <c r="C269" s="30"/>
      <c r="D269" s="30"/>
      <c r="E269" s="30"/>
      <c r="F269" s="30"/>
      <c r="G269" s="30"/>
      <c r="H269" s="46"/>
      <c r="I269" s="47"/>
      <c r="J269" s="52"/>
      <c r="K269" s="94"/>
    </row>
    <row r="270" spans="1:12" ht="13.5" thickBot="1" x14ac:dyDescent="0.25">
      <c r="A270" s="25"/>
      <c r="B270" s="25"/>
      <c r="C270" s="21"/>
      <c r="D270" s="21"/>
      <c r="E270" s="21"/>
      <c r="F270" s="21"/>
      <c r="G270" s="21"/>
      <c r="H270" s="45"/>
      <c r="I270" s="45"/>
      <c r="J270" s="45"/>
      <c r="K270" s="45"/>
    </row>
    <row r="271" spans="1:12" ht="28.5" customHeight="1" thickBot="1" x14ac:dyDescent="0.25">
      <c r="A271" s="40" t="s">
        <v>18</v>
      </c>
      <c r="B271" s="41">
        <v>450</v>
      </c>
      <c r="C271" s="153" t="s">
        <v>17</v>
      </c>
      <c r="D271" s="154"/>
      <c r="E271" s="154"/>
      <c r="F271" s="154"/>
      <c r="G271" s="155"/>
      <c r="H271" s="53">
        <f>0-H279</f>
        <v>-1637569.03</v>
      </c>
      <c r="I271" s="53">
        <f>I15-I80</f>
        <v>-28938.1</v>
      </c>
      <c r="J271" s="77" t="s">
        <v>17</v>
      </c>
    </row>
    <row r="272" spans="1:12" x14ac:dyDescent="0.2">
      <c r="A272" s="25"/>
      <c r="B272" s="28"/>
      <c r="C272" s="21"/>
      <c r="D272" s="21"/>
      <c r="E272" s="21"/>
      <c r="F272" s="21"/>
      <c r="G272" s="21"/>
      <c r="H272" s="21"/>
      <c r="I272" s="21"/>
      <c r="J272" s="21"/>
    </row>
    <row r="273" spans="1:12" ht="15" x14ac:dyDescent="0.25">
      <c r="A273" s="140" t="s">
        <v>32</v>
      </c>
      <c r="B273" s="140"/>
      <c r="C273" s="140"/>
      <c r="D273" s="140"/>
      <c r="E273" s="140"/>
      <c r="F273" s="140"/>
      <c r="G273" s="140"/>
      <c r="H273" s="140"/>
      <c r="I273" s="140"/>
      <c r="J273" s="140"/>
      <c r="K273" s="91"/>
    </row>
    <row r="274" spans="1:12" x14ac:dyDescent="0.2">
      <c r="A274" s="8"/>
      <c r="B274" s="24"/>
      <c r="C274" s="9"/>
      <c r="D274" s="9"/>
      <c r="E274" s="9"/>
      <c r="F274" s="9"/>
      <c r="G274" s="9"/>
      <c r="H274" s="10"/>
      <c r="I274" s="10"/>
      <c r="J274" s="39" t="s">
        <v>27</v>
      </c>
      <c r="K274" s="39"/>
    </row>
    <row r="275" spans="1:12" ht="17.100000000000001" customHeight="1" x14ac:dyDescent="0.2">
      <c r="A275" s="128" t="s">
        <v>39</v>
      </c>
      <c r="B275" s="128" t="s">
        <v>40</v>
      </c>
      <c r="C275" s="141" t="s">
        <v>45</v>
      </c>
      <c r="D275" s="142"/>
      <c r="E275" s="142"/>
      <c r="F275" s="142"/>
      <c r="G275" s="143"/>
      <c r="H275" s="128" t="s">
        <v>42</v>
      </c>
      <c r="I275" s="128" t="s">
        <v>23</v>
      </c>
      <c r="J275" s="128" t="s">
        <v>43</v>
      </c>
      <c r="K275" s="92"/>
    </row>
    <row r="276" spans="1:12" ht="17.100000000000001" customHeight="1" x14ac:dyDescent="0.2">
      <c r="A276" s="129"/>
      <c r="B276" s="129"/>
      <c r="C276" s="144"/>
      <c r="D276" s="145"/>
      <c r="E276" s="145"/>
      <c r="F276" s="145"/>
      <c r="G276" s="146"/>
      <c r="H276" s="129"/>
      <c r="I276" s="129"/>
      <c r="J276" s="129"/>
      <c r="K276" s="92"/>
    </row>
    <row r="277" spans="1:12" ht="17.100000000000001" customHeight="1" x14ac:dyDescent="0.2">
      <c r="A277" s="130"/>
      <c r="B277" s="130"/>
      <c r="C277" s="147"/>
      <c r="D277" s="148"/>
      <c r="E277" s="148"/>
      <c r="F277" s="148"/>
      <c r="G277" s="149"/>
      <c r="H277" s="130"/>
      <c r="I277" s="130"/>
      <c r="J277" s="130"/>
      <c r="K277" s="92"/>
    </row>
    <row r="278" spans="1:12" ht="13.5" thickBot="1" x14ac:dyDescent="0.25">
      <c r="A278" s="63">
        <v>1</v>
      </c>
      <c r="B278" s="11">
        <v>2</v>
      </c>
      <c r="C278" s="137">
        <v>3</v>
      </c>
      <c r="D278" s="138"/>
      <c r="E278" s="138"/>
      <c r="F278" s="138"/>
      <c r="G278" s="139"/>
      <c r="H278" s="12" t="s">
        <v>2</v>
      </c>
      <c r="I278" s="12" t="s">
        <v>25</v>
      </c>
      <c r="J278" s="12" t="s">
        <v>26</v>
      </c>
      <c r="K278" s="93"/>
    </row>
    <row r="279" spans="1:12" ht="12.75" customHeight="1" x14ac:dyDescent="0.2">
      <c r="A279" s="64" t="s">
        <v>33</v>
      </c>
      <c r="B279" s="37" t="s">
        <v>8</v>
      </c>
      <c r="C279" s="150" t="s">
        <v>17</v>
      </c>
      <c r="D279" s="151"/>
      <c r="E279" s="151"/>
      <c r="F279" s="151"/>
      <c r="G279" s="152"/>
      <c r="H279" s="59">
        <f>H281+H286+H291</f>
        <v>1637569.03</v>
      </c>
      <c r="I279" s="59">
        <f>I281+I286+I291</f>
        <v>28938.1</v>
      </c>
      <c r="J279" s="102">
        <f>J281+J286+J291</f>
        <v>1608630.93</v>
      </c>
    </row>
    <row r="280" spans="1:12" ht="12.75" customHeight="1" x14ac:dyDescent="0.2">
      <c r="A280" s="65" t="s">
        <v>11</v>
      </c>
      <c r="B280" s="38"/>
      <c r="C280" s="168"/>
      <c r="D280" s="169"/>
      <c r="E280" s="169"/>
      <c r="F280" s="169"/>
      <c r="G280" s="170"/>
      <c r="H280" s="42"/>
      <c r="I280" s="43"/>
      <c r="J280" s="44"/>
    </row>
    <row r="281" spans="1:12" ht="12.75" customHeight="1" x14ac:dyDescent="0.2">
      <c r="A281" s="64" t="s">
        <v>34</v>
      </c>
      <c r="B281" s="48" t="s">
        <v>12</v>
      </c>
      <c r="C281" s="120" t="s">
        <v>17</v>
      </c>
      <c r="D281" s="121"/>
      <c r="E281" s="121"/>
      <c r="F281" s="121"/>
      <c r="G281" s="122"/>
      <c r="H281" s="51">
        <v>0</v>
      </c>
      <c r="I281" s="51">
        <v>0</v>
      </c>
      <c r="J281" s="74">
        <v>0</v>
      </c>
    </row>
    <row r="282" spans="1:12" ht="12.75" customHeight="1" x14ac:dyDescent="0.2">
      <c r="A282" s="65" t="s">
        <v>10</v>
      </c>
      <c r="B282" s="49"/>
      <c r="C282" s="157"/>
      <c r="D282" s="158"/>
      <c r="E282" s="158"/>
      <c r="F282" s="158"/>
      <c r="G282" s="159"/>
      <c r="H282" s="55"/>
      <c r="I282" s="56"/>
      <c r="J282" s="57"/>
    </row>
    <row r="283" spans="1:12" hidden="1" x14ac:dyDescent="0.2">
      <c r="A283" s="104"/>
      <c r="B283" s="105" t="s">
        <v>12</v>
      </c>
      <c r="C283" s="106"/>
      <c r="D283" s="165"/>
      <c r="E283" s="166"/>
      <c r="F283" s="166"/>
      <c r="G283" s="167"/>
      <c r="H283" s="107"/>
      <c r="I283" s="108"/>
      <c r="J283" s="109"/>
      <c r="K283" s="110" t="str">
        <f>C283 &amp; D283 &amp; G283</f>
        <v/>
      </c>
      <c r="L283" s="111"/>
    </row>
    <row r="284" spans="1:12" s="69" customFormat="1" x14ac:dyDescent="0.2">
      <c r="A284" s="112"/>
      <c r="B284" s="113" t="s">
        <v>12</v>
      </c>
      <c r="C284" s="114"/>
      <c r="D284" s="171"/>
      <c r="E284" s="171"/>
      <c r="F284" s="171"/>
      <c r="G284" s="172"/>
      <c r="H284" s="115"/>
      <c r="I284" s="116"/>
      <c r="J284" s="117">
        <f>IF(IF(H284="",0,H284)=0,0,(IF(H284&gt;0,IF(I284&gt;H284,0,H284-I284),IF(I284&gt;H284,H284-I284,0))))</f>
        <v>0</v>
      </c>
      <c r="K284" s="118" t="str">
        <f>C284 &amp; D284 &amp; G284</f>
        <v/>
      </c>
      <c r="L284" s="119" t="str">
        <f>C284 &amp; D284 &amp; G284</f>
        <v/>
      </c>
    </row>
    <row r="285" spans="1:12" ht="12.75" hidden="1" customHeight="1" x14ac:dyDescent="0.2">
      <c r="A285" s="66"/>
      <c r="B285" s="16"/>
      <c r="C285" s="13"/>
      <c r="D285" s="13"/>
      <c r="E285" s="13"/>
      <c r="F285" s="13"/>
      <c r="G285" s="13"/>
      <c r="H285" s="33"/>
      <c r="I285" s="34"/>
      <c r="J285" s="54"/>
      <c r="K285" s="95"/>
    </row>
    <row r="286" spans="1:12" ht="12.75" customHeight="1" x14ac:dyDescent="0.2">
      <c r="A286" s="64" t="s">
        <v>35</v>
      </c>
      <c r="B286" s="49" t="s">
        <v>13</v>
      </c>
      <c r="C286" s="157" t="s">
        <v>17</v>
      </c>
      <c r="D286" s="158"/>
      <c r="E286" s="158"/>
      <c r="F286" s="158"/>
      <c r="G286" s="159"/>
      <c r="H286" s="51">
        <v>0</v>
      </c>
      <c r="I286" s="51">
        <v>0</v>
      </c>
      <c r="J286" s="75">
        <v>0</v>
      </c>
    </row>
    <row r="287" spans="1:12" ht="12.75" customHeight="1" x14ac:dyDescent="0.2">
      <c r="A287" s="65" t="s">
        <v>10</v>
      </c>
      <c r="B287" s="49"/>
      <c r="C287" s="157"/>
      <c r="D287" s="158"/>
      <c r="E287" s="158"/>
      <c r="F287" s="158"/>
      <c r="G287" s="159"/>
      <c r="H287" s="55"/>
      <c r="I287" s="56"/>
      <c r="J287" s="57"/>
    </row>
    <row r="288" spans="1:12" ht="12.75" hidden="1" customHeight="1" x14ac:dyDescent="0.2">
      <c r="A288" s="104"/>
      <c r="B288" s="105" t="s">
        <v>13</v>
      </c>
      <c r="C288" s="106"/>
      <c r="D288" s="165"/>
      <c r="E288" s="166"/>
      <c r="F288" s="166"/>
      <c r="G288" s="167"/>
      <c r="H288" s="107"/>
      <c r="I288" s="108"/>
      <c r="J288" s="109"/>
      <c r="K288" s="110" t="str">
        <f>C288 &amp; D288 &amp; G288</f>
        <v/>
      </c>
      <c r="L288" s="111"/>
    </row>
    <row r="289" spans="1:12" s="69" customFormat="1" x14ac:dyDescent="0.2">
      <c r="A289" s="112"/>
      <c r="B289" s="113" t="s">
        <v>13</v>
      </c>
      <c r="C289" s="114"/>
      <c r="D289" s="171"/>
      <c r="E289" s="171"/>
      <c r="F289" s="171"/>
      <c r="G289" s="172"/>
      <c r="H289" s="115"/>
      <c r="I289" s="116"/>
      <c r="J289" s="117">
        <f>IF(IF(H289="",0,H289)=0,0,(IF(H289&gt;0,IF(I289&gt;H289,0,H289-I289),IF(I289&gt;H289,H289-I289,0))))</f>
        <v>0</v>
      </c>
      <c r="K289" s="118" t="str">
        <f>C289 &amp; D289 &amp; G289</f>
        <v/>
      </c>
      <c r="L289" s="119" t="str">
        <f>C289 &amp; D289 &amp; G289</f>
        <v/>
      </c>
    </row>
    <row r="290" spans="1:12" ht="12.75" hidden="1" customHeight="1" x14ac:dyDescent="0.2">
      <c r="A290" s="66"/>
      <c r="B290" s="15"/>
      <c r="C290" s="13"/>
      <c r="D290" s="13"/>
      <c r="E290" s="13"/>
      <c r="F290" s="13"/>
      <c r="G290" s="13"/>
      <c r="H290" s="33"/>
      <c r="I290" s="34"/>
      <c r="J290" s="54"/>
      <c r="K290" s="95"/>
    </row>
    <row r="291" spans="1:12" ht="12.75" customHeight="1" x14ac:dyDescent="0.2">
      <c r="A291" s="64" t="s">
        <v>16</v>
      </c>
      <c r="B291" s="49" t="s">
        <v>9</v>
      </c>
      <c r="C291" s="162" t="s">
        <v>53</v>
      </c>
      <c r="D291" s="163"/>
      <c r="E291" s="163"/>
      <c r="F291" s="163"/>
      <c r="G291" s="164"/>
      <c r="H291" s="51">
        <v>1637569.03</v>
      </c>
      <c r="I291" s="51">
        <v>28938.1</v>
      </c>
      <c r="J291" s="76">
        <f>IF(IF(H291="",0,H291)=0,0,(IF(H291&gt;0,IF(I291&gt;H291,0,H291-I291),IF(I291&gt;H291,H291-I291,0))))</f>
        <v>1608630.93</v>
      </c>
    </row>
    <row r="292" spans="1:12" ht="22.5" x14ac:dyDescent="0.2">
      <c r="A292" s="64" t="s">
        <v>54</v>
      </c>
      <c r="B292" s="49" t="s">
        <v>9</v>
      </c>
      <c r="C292" s="162" t="s">
        <v>55</v>
      </c>
      <c r="D292" s="163"/>
      <c r="E292" s="163"/>
      <c r="F292" s="163"/>
      <c r="G292" s="164"/>
      <c r="H292" s="51">
        <v>1637569.03</v>
      </c>
      <c r="I292" s="51">
        <v>28938.1</v>
      </c>
      <c r="J292" s="76">
        <f>IF(IF(H292="",0,H292)=0,0,(IF(H292&gt;0,IF(I292&gt;H292,0,H292-I292),IF(I292&gt;H292,H292-I292,0))))</f>
        <v>1608630.93</v>
      </c>
    </row>
    <row r="293" spans="1:12" ht="35.25" customHeight="1" x14ac:dyDescent="0.2">
      <c r="A293" s="64" t="s">
        <v>57</v>
      </c>
      <c r="B293" s="49" t="s">
        <v>9</v>
      </c>
      <c r="C293" s="162" t="s">
        <v>56</v>
      </c>
      <c r="D293" s="163"/>
      <c r="E293" s="163"/>
      <c r="F293" s="163"/>
      <c r="G293" s="164"/>
      <c r="H293" s="51">
        <v>0</v>
      </c>
      <c r="I293" s="51">
        <v>0</v>
      </c>
      <c r="J293" s="76">
        <f>IF(IF(H293="",0,H293)=0,0,(IF(H293&gt;0,IF(I293&gt;H293,0,H293-I293),IF(I293&gt;H293,H293-I293,0))))</f>
        <v>0</v>
      </c>
    </row>
    <row r="294" spans="1:12" x14ac:dyDescent="0.2">
      <c r="A294" s="87" t="s">
        <v>71</v>
      </c>
      <c r="B294" s="88" t="s">
        <v>14</v>
      </c>
      <c r="C294" s="86" t="s">
        <v>72</v>
      </c>
      <c r="D294" s="123" t="s">
        <v>73</v>
      </c>
      <c r="E294" s="124"/>
      <c r="F294" s="124"/>
      <c r="G294" s="125"/>
      <c r="H294" s="81">
        <v>-11258612.84</v>
      </c>
      <c r="I294" s="81">
        <v>-11946762.09</v>
      </c>
      <c r="J294" s="90" t="s">
        <v>58</v>
      </c>
      <c r="K294" s="85" t="str">
        <f t="shared" ref="K294:K303" si="8">C294 &amp; D294 &amp; G294</f>
        <v>10000000000000000000</v>
      </c>
      <c r="L294" s="85" t="s">
        <v>74</v>
      </c>
    </row>
    <row r="295" spans="1:12" x14ac:dyDescent="0.2">
      <c r="A295" s="87" t="s">
        <v>87</v>
      </c>
      <c r="B295" s="88" t="s">
        <v>14</v>
      </c>
      <c r="C295" s="86" t="s">
        <v>72</v>
      </c>
      <c r="D295" s="123" t="s">
        <v>86</v>
      </c>
      <c r="E295" s="124"/>
      <c r="F295" s="124"/>
      <c r="G295" s="125"/>
      <c r="H295" s="81">
        <v>-11258612.84</v>
      </c>
      <c r="I295" s="81">
        <v>-11946762.09</v>
      </c>
      <c r="J295" s="90" t="s">
        <v>58</v>
      </c>
      <c r="K295" s="85" t="str">
        <f t="shared" si="8"/>
        <v>10001050000000000500</v>
      </c>
      <c r="L295" s="85" t="s">
        <v>88</v>
      </c>
    </row>
    <row r="296" spans="1:12" x14ac:dyDescent="0.2">
      <c r="A296" s="87" t="s">
        <v>90</v>
      </c>
      <c r="B296" s="88" t="s">
        <v>14</v>
      </c>
      <c r="C296" s="86" t="s">
        <v>72</v>
      </c>
      <c r="D296" s="123" t="s">
        <v>89</v>
      </c>
      <c r="E296" s="124"/>
      <c r="F296" s="124"/>
      <c r="G296" s="125"/>
      <c r="H296" s="81">
        <v>-11258612.84</v>
      </c>
      <c r="I296" s="81">
        <v>-11946762.09</v>
      </c>
      <c r="J296" s="90" t="s">
        <v>58</v>
      </c>
      <c r="K296" s="85" t="str">
        <f t="shared" si="8"/>
        <v>10001050200000000500</v>
      </c>
      <c r="L296" s="85" t="s">
        <v>91</v>
      </c>
    </row>
    <row r="297" spans="1:12" ht="22.5" x14ac:dyDescent="0.2">
      <c r="A297" s="87" t="s">
        <v>93</v>
      </c>
      <c r="B297" s="88" t="s">
        <v>14</v>
      </c>
      <c r="C297" s="86" t="s">
        <v>72</v>
      </c>
      <c r="D297" s="123" t="s">
        <v>92</v>
      </c>
      <c r="E297" s="124"/>
      <c r="F297" s="124"/>
      <c r="G297" s="125"/>
      <c r="H297" s="81">
        <v>-11258612.84</v>
      </c>
      <c r="I297" s="81">
        <v>-11946762.09</v>
      </c>
      <c r="J297" s="90" t="s">
        <v>58</v>
      </c>
      <c r="K297" s="85" t="str">
        <f t="shared" si="8"/>
        <v>10001050201000000510</v>
      </c>
      <c r="L297" s="85" t="s">
        <v>94</v>
      </c>
    </row>
    <row r="298" spans="1:12" ht="22.5" x14ac:dyDescent="0.2">
      <c r="A298" s="79" t="s">
        <v>96</v>
      </c>
      <c r="B298" s="89" t="s">
        <v>14</v>
      </c>
      <c r="C298" s="99" t="s">
        <v>72</v>
      </c>
      <c r="D298" s="126" t="s">
        <v>95</v>
      </c>
      <c r="E298" s="126"/>
      <c r="F298" s="126"/>
      <c r="G298" s="127"/>
      <c r="H298" s="67">
        <v>-11258612.84</v>
      </c>
      <c r="I298" s="67">
        <v>-11946762.09</v>
      </c>
      <c r="J298" s="58" t="s">
        <v>17</v>
      </c>
      <c r="K298" s="85" t="str">
        <f t="shared" si="8"/>
        <v>10001050201100000510</v>
      </c>
      <c r="L298" s="4" t="str">
        <f>C298 &amp; D298 &amp; G298</f>
        <v>10001050201100000510</v>
      </c>
    </row>
    <row r="299" spans="1:12" x14ac:dyDescent="0.2">
      <c r="A299" s="87" t="s">
        <v>71</v>
      </c>
      <c r="B299" s="88" t="s">
        <v>15</v>
      </c>
      <c r="C299" s="86" t="s">
        <v>72</v>
      </c>
      <c r="D299" s="123" t="s">
        <v>73</v>
      </c>
      <c r="E299" s="124"/>
      <c r="F299" s="124"/>
      <c r="G299" s="125"/>
      <c r="H299" s="81">
        <v>12896181.869999999</v>
      </c>
      <c r="I299" s="81">
        <v>11975700.189999999</v>
      </c>
      <c r="J299" s="90" t="s">
        <v>58</v>
      </c>
      <c r="K299" s="85" t="str">
        <f t="shared" si="8"/>
        <v>10000000000000000000</v>
      </c>
      <c r="L299" s="85" t="s">
        <v>74</v>
      </c>
    </row>
    <row r="300" spans="1:12" x14ac:dyDescent="0.2">
      <c r="A300" s="87" t="s">
        <v>75</v>
      </c>
      <c r="B300" s="88" t="s">
        <v>15</v>
      </c>
      <c r="C300" s="86" t="s">
        <v>72</v>
      </c>
      <c r="D300" s="123" t="s">
        <v>76</v>
      </c>
      <c r="E300" s="124"/>
      <c r="F300" s="124"/>
      <c r="G300" s="125"/>
      <c r="H300" s="81">
        <v>12896181.869999999</v>
      </c>
      <c r="I300" s="81">
        <v>11975700.189999999</v>
      </c>
      <c r="J300" s="90" t="s">
        <v>58</v>
      </c>
      <c r="K300" s="85" t="str">
        <f t="shared" si="8"/>
        <v>10001050000000000600</v>
      </c>
      <c r="L300" s="85" t="s">
        <v>77</v>
      </c>
    </row>
    <row r="301" spans="1:12" x14ac:dyDescent="0.2">
      <c r="A301" s="87" t="s">
        <v>78</v>
      </c>
      <c r="B301" s="88" t="s">
        <v>15</v>
      </c>
      <c r="C301" s="86" t="s">
        <v>72</v>
      </c>
      <c r="D301" s="123" t="s">
        <v>79</v>
      </c>
      <c r="E301" s="124"/>
      <c r="F301" s="124"/>
      <c r="G301" s="125"/>
      <c r="H301" s="81">
        <v>12896181.869999999</v>
      </c>
      <c r="I301" s="81">
        <v>11975700.189999999</v>
      </c>
      <c r="J301" s="90" t="s">
        <v>58</v>
      </c>
      <c r="K301" s="85" t="str">
        <f t="shared" si="8"/>
        <v>10001050200000000600</v>
      </c>
      <c r="L301" s="85" t="s">
        <v>80</v>
      </c>
    </row>
    <row r="302" spans="1:12" ht="22.5" x14ac:dyDescent="0.2">
      <c r="A302" s="87" t="s">
        <v>81</v>
      </c>
      <c r="B302" s="88" t="s">
        <v>15</v>
      </c>
      <c r="C302" s="86" t="s">
        <v>72</v>
      </c>
      <c r="D302" s="123" t="s">
        <v>82</v>
      </c>
      <c r="E302" s="124"/>
      <c r="F302" s="124"/>
      <c r="G302" s="125"/>
      <c r="H302" s="81">
        <v>12896181.869999999</v>
      </c>
      <c r="I302" s="81">
        <v>11975700.189999999</v>
      </c>
      <c r="J302" s="90" t="s">
        <v>58</v>
      </c>
      <c r="K302" s="85" t="str">
        <f t="shared" si="8"/>
        <v>10001050201000000610</v>
      </c>
      <c r="L302" s="85" t="s">
        <v>83</v>
      </c>
    </row>
    <row r="303" spans="1:12" ht="22.5" x14ac:dyDescent="0.2">
      <c r="A303" s="80" t="s">
        <v>84</v>
      </c>
      <c r="B303" s="89" t="s">
        <v>15</v>
      </c>
      <c r="C303" s="99" t="s">
        <v>72</v>
      </c>
      <c r="D303" s="126" t="s">
        <v>85</v>
      </c>
      <c r="E303" s="126"/>
      <c r="F303" s="126"/>
      <c r="G303" s="127"/>
      <c r="H303" s="82">
        <v>12896181.869999999</v>
      </c>
      <c r="I303" s="82">
        <v>11975700.189999999</v>
      </c>
      <c r="J303" s="83" t="s">
        <v>17</v>
      </c>
      <c r="K303" s="84" t="str">
        <f t="shared" si="8"/>
        <v>10001050201100000610</v>
      </c>
      <c r="L303" s="4" t="str">
        <f>C303 &amp; D303 &amp; G303</f>
        <v>10001050201100000610</v>
      </c>
    </row>
    <row r="304" spans="1:12" x14ac:dyDescent="0.2">
      <c r="A304" s="25"/>
      <c r="B304" s="28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2" x14ac:dyDescent="0.2">
      <c r="A305" s="25"/>
      <c r="B305" s="28"/>
      <c r="C305" s="21"/>
      <c r="D305" s="21"/>
      <c r="E305" s="21"/>
      <c r="F305" s="21"/>
      <c r="G305" s="21"/>
      <c r="H305" s="21"/>
      <c r="I305" s="21"/>
      <c r="J305" s="21"/>
      <c r="K305" s="78"/>
      <c r="L305" s="78"/>
    </row>
    <row r="306" spans="1:12" ht="21.75" customHeight="1" x14ac:dyDescent="0.2">
      <c r="A306" s="23" t="s">
        <v>48</v>
      </c>
      <c r="B306" s="160"/>
      <c r="C306" s="160"/>
      <c r="D306" s="160"/>
      <c r="E306" s="28"/>
      <c r="F306" s="28"/>
      <c r="G306" s="21"/>
      <c r="H306" s="61" t="s">
        <v>50</v>
      </c>
      <c r="I306" s="60"/>
      <c r="J306" s="60"/>
      <c r="K306" s="78"/>
      <c r="L306" s="78"/>
    </row>
    <row r="307" spans="1:12" x14ac:dyDescent="0.2">
      <c r="A307" s="3" t="s">
        <v>46</v>
      </c>
      <c r="B307" s="156" t="s">
        <v>47</v>
      </c>
      <c r="C307" s="156"/>
      <c r="D307" s="156"/>
      <c r="E307" s="28"/>
      <c r="F307" s="28"/>
      <c r="G307" s="21"/>
      <c r="H307" s="21"/>
      <c r="I307" s="62" t="s">
        <v>51</v>
      </c>
      <c r="J307" s="28" t="s">
        <v>47</v>
      </c>
      <c r="K307" s="78"/>
      <c r="L307" s="78"/>
    </row>
    <row r="308" spans="1:12" x14ac:dyDescent="0.2">
      <c r="A308" s="3"/>
      <c r="B308" s="28"/>
      <c r="C308" s="21"/>
      <c r="D308" s="21"/>
      <c r="E308" s="21"/>
      <c r="F308" s="21"/>
      <c r="G308" s="21"/>
      <c r="H308" s="21"/>
      <c r="I308" s="21"/>
      <c r="J308" s="21"/>
      <c r="K308" s="78"/>
      <c r="L308" s="78"/>
    </row>
    <row r="309" spans="1:12" ht="21.75" customHeight="1" x14ac:dyDescent="0.2">
      <c r="A309" s="3" t="s">
        <v>49</v>
      </c>
      <c r="B309" s="161"/>
      <c r="C309" s="161"/>
      <c r="D309" s="161"/>
      <c r="E309" s="98"/>
      <c r="F309" s="98"/>
      <c r="G309" s="21"/>
      <c r="H309" s="21"/>
      <c r="I309" s="21"/>
      <c r="J309" s="21"/>
      <c r="K309" s="78"/>
      <c r="L309" s="78"/>
    </row>
    <row r="310" spans="1:12" x14ac:dyDescent="0.2">
      <c r="A310" s="3" t="s">
        <v>46</v>
      </c>
      <c r="B310" s="156" t="s">
        <v>47</v>
      </c>
      <c r="C310" s="156"/>
      <c r="D310" s="156"/>
      <c r="E310" s="28"/>
      <c r="F310" s="28"/>
      <c r="G310" s="21"/>
      <c r="H310" s="21"/>
      <c r="I310" s="21"/>
      <c r="J310" s="21"/>
      <c r="K310" s="78"/>
      <c r="L310" s="78"/>
    </row>
    <row r="311" spans="1:12" x14ac:dyDescent="0.2">
      <c r="A311" s="3"/>
      <c r="B311" s="28"/>
      <c r="C311" s="21"/>
      <c r="D311" s="21"/>
      <c r="E311" s="21"/>
      <c r="F311" s="21"/>
      <c r="G311" s="21"/>
      <c r="H311" s="21"/>
      <c r="I311" s="21"/>
      <c r="J311" s="21"/>
      <c r="K311" s="78"/>
      <c r="L311" s="78"/>
    </row>
    <row r="312" spans="1:12" x14ac:dyDescent="0.2">
      <c r="A312" s="3" t="s">
        <v>31</v>
      </c>
      <c r="B312" s="28"/>
      <c r="C312" s="21"/>
      <c r="D312" s="21"/>
      <c r="E312" s="21"/>
      <c r="F312" s="21"/>
      <c r="G312" s="21"/>
      <c r="H312" s="21"/>
      <c r="I312" s="21"/>
      <c r="J312" s="21"/>
      <c r="K312" s="78"/>
      <c r="L312" s="78"/>
    </row>
    <row r="313" spans="1:12" x14ac:dyDescent="0.2">
      <c r="A313" s="25"/>
      <c r="B313" s="28"/>
      <c r="C313" s="21"/>
      <c r="D313" s="21"/>
      <c r="E313" s="21"/>
      <c r="F313" s="21"/>
      <c r="G313" s="21"/>
      <c r="H313" s="21"/>
      <c r="I313" s="21"/>
      <c r="J313" s="21"/>
      <c r="K313" s="78"/>
      <c r="L313" s="78"/>
    </row>
    <row r="314" spans="1:12" x14ac:dyDescent="0.2">
      <c r="K314" s="78"/>
      <c r="L314" s="78"/>
    </row>
    <row r="315" spans="1:12" x14ac:dyDescent="0.2">
      <c r="K315" s="78"/>
      <c r="L315" s="78"/>
    </row>
    <row r="316" spans="1:12" x14ac:dyDescent="0.2">
      <c r="K316" s="78"/>
      <c r="L316" s="78"/>
    </row>
    <row r="317" spans="1:12" x14ac:dyDescent="0.2">
      <c r="K317" s="78"/>
      <c r="L317" s="78"/>
    </row>
    <row r="318" spans="1:12" x14ac:dyDescent="0.2">
      <c r="K318" s="78"/>
      <c r="L318" s="78"/>
    </row>
    <row r="319" spans="1:12" x14ac:dyDescent="0.2">
      <c r="K319" s="78"/>
      <c r="L319" s="78"/>
    </row>
  </sheetData>
  <mergeCells count="303">
    <mergeCell ref="D301:G301"/>
    <mergeCell ref="D302:G302"/>
    <mergeCell ref="D303:G303"/>
    <mergeCell ref="A76:A78"/>
    <mergeCell ref="C80:G80"/>
    <mergeCell ref="C76:G78"/>
    <mergeCell ref="E90:F90"/>
    <mergeCell ref="I275:I277"/>
    <mergeCell ref="C271:G271"/>
    <mergeCell ref="B310:D310"/>
    <mergeCell ref="C282:G282"/>
    <mergeCell ref="C286:G286"/>
    <mergeCell ref="C287:G287"/>
    <mergeCell ref="B306:D306"/>
    <mergeCell ref="B309:D309"/>
    <mergeCell ref="C291:G291"/>
    <mergeCell ref="C293:G293"/>
    <mergeCell ref="H275:H277"/>
    <mergeCell ref="C275:G277"/>
    <mergeCell ref="D283:G283"/>
    <mergeCell ref="C278:G278"/>
    <mergeCell ref="C279:G279"/>
    <mergeCell ref="C280:G280"/>
    <mergeCell ref="B307:D307"/>
    <mergeCell ref="C292:G292"/>
    <mergeCell ref="D284:G284"/>
    <mergeCell ref="D294:G294"/>
    <mergeCell ref="J275:J27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273:J273"/>
    <mergeCell ref="C81:G81"/>
    <mergeCell ref="H76:H78"/>
    <mergeCell ref="B76:B78"/>
    <mergeCell ref="A74:J74"/>
    <mergeCell ref="J76:J78"/>
    <mergeCell ref="I76:I78"/>
    <mergeCell ref="E82:F82"/>
    <mergeCell ref="E83:F83"/>
    <mergeCell ref="E84:F84"/>
    <mergeCell ref="E85:F85"/>
    <mergeCell ref="E86:F86"/>
    <mergeCell ref="E87:F87"/>
    <mergeCell ref="E88:F88"/>
    <mergeCell ref="E89:F89"/>
    <mergeCell ref="A275:A277"/>
    <mergeCell ref="B275:B277"/>
    <mergeCell ref="E91:F91"/>
    <mergeCell ref="E92:F92"/>
    <mergeCell ref="E93:F93"/>
    <mergeCell ref="E94:F94"/>
    <mergeCell ref="E95:F95"/>
    <mergeCell ref="C281:G281"/>
    <mergeCell ref="D299:G299"/>
    <mergeCell ref="D300:G300"/>
    <mergeCell ref="D296:G296"/>
    <mergeCell ref="D297:G297"/>
    <mergeCell ref="D298:G298"/>
    <mergeCell ref="D295:G295"/>
    <mergeCell ref="D288:G288"/>
    <mergeCell ref="D289:G289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59:F259"/>
    <mergeCell ref="E260:F26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66:F266"/>
    <mergeCell ref="E267:F267"/>
    <mergeCell ref="E268:F26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70:G70"/>
    <mergeCell ref="D71:G71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2021-01-19T09:13:35Z</dcterms:modified>
</cp:coreProperties>
</file>