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9AF3D5B5-2294-4DF6-AE91-37B43CDF8C10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ТРАФАРЕТ" sheetId="1" r:id="rId1"/>
  </sheets>
  <calcPr calcId="181029" fullPrecision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61" i="1" l="1"/>
  <c r="K61" i="1"/>
  <c r="J61" i="1"/>
  <c r="K60" i="1"/>
  <c r="L59" i="1"/>
  <c r="K59" i="1"/>
  <c r="J59" i="1"/>
  <c r="K58" i="1"/>
  <c r="K57" i="1"/>
  <c r="L56" i="1"/>
  <c r="K56" i="1"/>
  <c r="J56" i="1"/>
  <c r="K55" i="1"/>
  <c r="L54" i="1"/>
  <c r="K54" i="1"/>
  <c r="J54" i="1"/>
  <c r="K53" i="1"/>
  <c r="K52" i="1"/>
  <c r="L51" i="1"/>
  <c r="K51" i="1"/>
  <c r="J51" i="1"/>
  <c r="K50" i="1"/>
  <c r="K49" i="1"/>
  <c r="K48" i="1"/>
  <c r="K47" i="1"/>
  <c r="L46" i="1"/>
  <c r="K46" i="1"/>
  <c r="J46" i="1"/>
  <c r="K45" i="1"/>
  <c r="K44" i="1"/>
  <c r="L43" i="1"/>
  <c r="K43" i="1"/>
  <c r="J43" i="1"/>
  <c r="K42" i="1"/>
  <c r="L41" i="1"/>
  <c r="K41" i="1"/>
  <c r="J41" i="1"/>
  <c r="K40" i="1"/>
  <c r="K39" i="1"/>
  <c r="L38" i="1"/>
  <c r="K38" i="1"/>
  <c r="J38" i="1"/>
  <c r="K37" i="1"/>
  <c r="K36" i="1"/>
  <c r="L35" i="1"/>
  <c r="K35" i="1"/>
  <c r="J35" i="1"/>
  <c r="K34" i="1"/>
  <c r="K33" i="1"/>
  <c r="L32" i="1"/>
  <c r="K32" i="1"/>
  <c r="J32" i="1"/>
  <c r="K31" i="1"/>
  <c r="L30" i="1"/>
  <c r="K30" i="1"/>
  <c r="J30" i="1"/>
  <c r="K29" i="1"/>
  <c r="L28" i="1"/>
  <c r="K28" i="1"/>
  <c r="J28" i="1"/>
  <c r="K27" i="1"/>
  <c r="L26" i="1"/>
  <c r="K26" i="1"/>
  <c r="J26" i="1"/>
  <c r="K25" i="1"/>
  <c r="K24" i="1"/>
  <c r="K23" i="1"/>
  <c r="L22" i="1"/>
  <c r="K22" i="1"/>
  <c r="J22" i="1"/>
  <c r="L21" i="1"/>
  <c r="K21" i="1"/>
  <c r="J21" i="1"/>
  <c r="L20" i="1"/>
  <c r="K20" i="1"/>
  <c r="J20" i="1"/>
  <c r="K19" i="1"/>
  <c r="K18" i="1"/>
  <c r="K17" i="1"/>
  <c r="L250" i="1"/>
  <c r="K250" i="1"/>
  <c r="J250" i="1"/>
  <c r="K249" i="1"/>
  <c r="K248" i="1"/>
  <c r="K247" i="1"/>
  <c r="K246" i="1"/>
  <c r="K245" i="1"/>
  <c r="K244" i="1"/>
  <c r="L243" i="1"/>
  <c r="K243" i="1"/>
  <c r="J243" i="1"/>
  <c r="K242" i="1"/>
  <c r="K241" i="1"/>
  <c r="K240" i="1"/>
  <c r="K239" i="1"/>
  <c r="K238" i="1"/>
  <c r="K237" i="1"/>
  <c r="L236" i="1"/>
  <c r="K236" i="1"/>
  <c r="J236" i="1"/>
  <c r="K235" i="1"/>
  <c r="K234" i="1"/>
  <c r="K233" i="1"/>
  <c r="K232" i="1"/>
  <c r="K231" i="1"/>
  <c r="K230" i="1"/>
  <c r="L229" i="1"/>
  <c r="K229" i="1"/>
  <c r="J229" i="1"/>
  <c r="K228" i="1"/>
  <c r="K227" i="1"/>
  <c r="K226" i="1"/>
  <c r="K225" i="1"/>
  <c r="K224" i="1"/>
  <c r="K223" i="1"/>
  <c r="L222" i="1"/>
  <c r="K222" i="1"/>
  <c r="J222" i="1"/>
  <c r="K221" i="1"/>
  <c r="K220" i="1"/>
  <c r="K219" i="1"/>
  <c r="L218" i="1"/>
  <c r="K218" i="1"/>
  <c r="J218" i="1"/>
  <c r="K217" i="1"/>
  <c r="K216" i="1"/>
  <c r="K215" i="1"/>
  <c r="K214" i="1"/>
  <c r="L213" i="1"/>
  <c r="K213" i="1"/>
  <c r="J213" i="1"/>
  <c r="K212" i="1"/>
  <c r="K211" i="1"/>
  <c r="K210" i="1"/>
  <c r="L209" i="1"/>
  <c r="K209" i="1"/>
  <c r="J209" i="1"/>
  <c r="K208" i="1"/>
  <c r="K207" i="1"/>
  <c r="K206" i="1"/>
  <c r="L205" i="1"/>
  <c r="K205" i="1"/>
  <c r="J205" i="1"/>
  <c r="K204" i="1"/>
  <c r="K203" i="1"/>
  <c r="K202" i="1"/>
  <c r="L201" i="1"/>
  <c r="K201" i="1"/>
  <c r="J201" i="1"/>
  <c r="K200" i="1"/>
  <c r="K199" i="1"/>
  <c r="K198" i="1"/>
  <c r="L197" i="1"/>
  <c r="K197" i="1"/>
  <c r="J197" i="1"/>
  <c r="K196" i="1"/>
  <c r="K195" i="1"/>
  <c r="L194" i="1"/>
  <c r="K194" i="1"/>
  <c r="J194" i="1"/>
  <c r="K193" i="1"/>
  <c r="K192" i="1"/>
  <c r="K191" i="1"/>
  <c r="L190" i="1"/>
  <c r="K190" i="1"/>
  <c r="J190" i="1"/>
  <c r="K189" i="1"/>
  <c r="K188" i="1"/>
  <c r="K187" i="1"/>
  <c r="K186" i="1"/>
  <c r="L185" i="1"/>
  <c r="K185" i="1"/>
  <c r="J185" i="1"/>
  <c r="K184" i="1"/>
  <c r="K183" i="1"/>
  <c r="K182" i="1"/>
  <c r="K181" i="1"/>
  <c r="K180" i="1"/>
  <c r="K179" i="1"/>
  <c r="L178" i="1"/>
  <c r="K178" i="1"/>
  <c r="J178" i="1"/>
  <c r="K177" i="1"/>
  <c r="K176" i="1"/>
  <c r="K175" i="1"/>
  <c r="L174" i="1"/>
  <c r="K174" i="1"/>
  <c r="J174" i="1"/>
  <c r="K173" i="1"/>
  <c r="K172" i="1"/>
  <c r="K171" i="1"/>
  <c r="L170" i="1"/>
  <c r="K170" i="1"/>
  <c r="J170" i="1"/>
  <c r="K169" i="1"/>
  <c r="K168" i="1"/>
  <c r="K167" i="1"/>
  <c r="K166" i="1"/>
  <c r="K165" i="1"/>
  <c r="K164" i="1"/>
  <c r="L163" i="1"/>
  <c r="K163" i="1"/>
  <c r="J163" i="1"/>
  <c r="K162" i="1"/>
  <c r="K161" i="1"/>
  <c r="K160" i="1"/>
  <c r="K159" i="1"/>
  <c r="K158" i="1"/>
  <c r="K157" i="1"/>
  <c r="L156" i="1"/>
  <c r="K156" i="1"/>
  <c r="J156" i="1"/>
  <c r="K155" i="1"/>
  <c r="K154" i="1"/>
  <c r="L153" i="1"/>
  <c r="K153" i="1"/>
  <c r="J153" i="1"/>
  <c r="L152" i="1"/>
  <c r="K152" i="1"/>
  <c r="J152" i="1"/>
  <c r="K151" i="1"/>
  <c r="K150" i="1"/>
  <c r="K149" i="1"/>
  <c r="K148" i="1"/>
  <c r="K147" i="1"/>
  <c r="K146" i="1"/>
  <c r="L145" i="1"/>
  <c r="K145" i="1"/>
  <c r="J145" i="1"/>
  <c r="K144" i="1"/>
  <c r="K143" i="1"/>
  <c r="K142" i="1"/>
  <c r="L141" i="1"/>
  <c r="K141" i="1"/>
  <c r="J141" i="1"/>
  <c r="K140" i="1"/>
  <c r="K139" i="1"/>
  <c r="L138" i="1"/>
  <c r="K138" i="1"/>
  <c r="J138" i="1"/>
  <c r="L137" i="1"/>
  <c r="K137" i="1"/>
  <c r="J137" i="1"/>
  <c r="K136" i="1"/>
  <c r="K135" i="1"/>
  <c r="K134" i="1"/>
  <c r="K133" i="1"/>
  <c r="L132" i="1"/>
  <c r="K132" i="1"/>
  <c r="J132" i="1"/>
  <c r="K131" i="1"/>
  <c r="K130" i="1"/>
  <c r="K129" i="1"/>
  <c r="L128" i="1"/>
  <c r="K128" i="1"/>
  <c r="J128" i="1"/>
  <c r="K127" i="1"/>
  <c r="K126" i="1"/>
  <c r="K125" i="1"/>
  <c r="K124" i="1"/>
  <c r="K123" i="1"/>
  <c r="L122" i="1"/>
  <c r="K122" i="1"/>
  <c r="J122" i="1"/>
  <c r="K121" i="1"/>
  <c r="K120" i="1"/>
  <c r="K119" i="1"/>
  <c r="L118" i="1"/>
  <c r="K118" i="1"/>
  <c r="J118" i="1"/>
  <c r="K117" i="1"/>
  <c r="K116" i="1"/>
  <c r="K115" i="1"/>
  <c r="L114" i="1"/>
  <c r="K114" i="1"/>
  <c r="J114" i="1"/>
  <c r="K113" i="1"/>
  <c r="K112" i="1"/>
  <c r="K111" i="1"/>
  <c r="K110" i="1"/>
  <c r="L109" i="1"/>
  <c r="K109" i="1"/>
  <c r="J109" i="1"/>
  <c r="K108" i="1"/>
  <c r="K107" i="1"/>
  <c r="K106" i="1"/>
  <c r="K105" i="1"/>
  <c r="K104" i="1"/>
  <c r="L103" i="1"/>
  <c r="K103" i="1"/>
  <c r="J103" i="1"/>
  <c r="K102" i="1"/>
  <c r="K101" i="1"/>
  <c r="K100" i="1"/>
  <c r="K99" i="1"/>
  <c r="K98" i="1"/>
  <c r="L97" i="1"/>
  <c r="K97" i="1"/>
  <c r="J97" i="1"/>
  <c r="K96" i="1"/>
  <c r="K95" i="1"/>
  <c r="L94" i="1"/>
  <c r="K94" i="1"/>
  <c r="J94" i="1"/>
  <c r="L93" i="1"/>
  <c r="K93" i="1"/>
  <c r="J93" i="1"/>
  <c r="L92" i="1"/>
  <c r="K92" i="1"/>
  <c r="J92" i="1"/>
  <c r="K91" i="1"/>
  <c r="K90" i="1"/>
  <c r="L89" i="1"/>
  <c r="K89" i="1"/>
  <c r="J89" i="1"/>
  <c r="K88" i="1"/>
  <c r="K87" i="1"/>
  <c r="L86" i="1"/>
  <c r="K86" i="1"/>
  <c r="J86" i="1"/>
  <c r="L85" i="1"/>
  <c r="K85" i="1"/>
  <c r="J85" i="1"/>
  <c r="L84" i="1"/>
  <c r="K84" i="1"/>
  <c r="J84" i="1"/>
  <c r="K83" i="1"/>
  <c r="K82" i="1"/>
  <c r="K81" i="1"/>
  <c r="K80" i="1"/>
  <c r="L79" i="1"/>
  <c r="K79" i="1"/>
  <c r="J79" i="1"/>
  <c r="L78" i="1"/>
  <c r="K78" i="1"/>
  <c r="J78" i="1"/>
  <c r="L77" i="1"/>
  <c r="K77" i="1"/>
  <c r="J77" i="1"/>
  <c r="K76" i="1"/>
  <c r="K75" i="1"/>
  <c r="K74" i="1"/>
  <c r="K73" i="1"/>
  <c r="K72" i="1"/>
  <c r="L280" i="1"/>
  <c r="K280" i="1"/>
  <c r="K279" i="1"/>
  <c r="K278" i="1"/>
  <c r="K277" i="1"/>
  <c r="K276" i="1"/>
  <c r="L285" i="1"/>
  <c r="K285" i="1"/>
  <c r="K284" i="1"/>
  <c r="K283" i="1"/>
  <c r="K282" i="1"/>
  <c r="K281" i="1"/>
  <c r="J274" i="1"/>
  <c r="J275" i="1"/>
  <c r="J273" i="1"/>
  <c r="J271" i="1"/>
  <c r="J266" i="1"/>
  <c r="I253" i="1"/>
  <c r="H261" i="1"/>
  <c r="H253" i="1" s="1"/>
  <c r="I261" i="1"/>
  <c r="K265" i="1"/>
  <c r="K266" i="1"/>
  <c r="L266" i="1"/>
  <c r="K270" i="1"/>
  <c r="K271" i="1"/>
  <c r="L271" i="1"/>
  <c r="J261" i="1"/>
</calcChain>
</file>

<file path=xl/sharedStrings.xml><?xml version="1.0" encoding="utf-8"?>
<sst xmlns="http://schemas.openxmlformats.org/spreadsheetml/2006/main" count="1580" uniqueCount="508">
  <si>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</si>
  <si>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</si>
  <si>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</si>
  <si>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</si>
  <si>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</si>
  <si>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</si>
  <si>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</si>
  <si>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</si>
  <si>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</si>
  <si>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</si>
  <si>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</si>
  <si>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</si>
  <si>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</si>
  <si>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</si>
  <si>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</si>
  <si>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</si>
  <si>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</si>
  <si>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</si>
  <si>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</si>
  <si>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</si>
  <si>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</si>
  <si>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</si>
  <si>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</si>
  <si>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</si>
  <si>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</si>
  <si>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</si>
  <si>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</si>
  <si>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</si>
  <si>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</si>
  <si>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</si>
  <si>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</si>
  <si>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</si>
  <si>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</si>
  <si>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</si>
  <si>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</si>
  <si>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</si>
  <si>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</si>
  <si>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</si>
  <si>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</si>
  <si>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</si>
  <si>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</si>
  <si>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</si>
  <si>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</si>
  <si>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</si>
  <si>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</si>
  <si>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</si>
  <si>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</si>
  <si>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</si>
  <si>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</si>
  <si>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</si>
  <si>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</si>
  <si>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</si>
  <si>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</si>
  <si>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</si>
  <si>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</si>
  <si>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</si>
  <si>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</si>
  <si>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</si>
  <si>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</si>
  <si>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</si>
  <si>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</si>
  <si>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Новорахинского сельского поселения</t>
  </si>
  <si>
    <t>01 декабря 2019 г.</t>
  </si>
  <si>
    <t>04195940</t>
  </si>
  <si>
    <t>Администрация Новорахинского сельского поселения</t>
  </si>
  <si>
    <t>445</t>
  </si>
  <si>
    <t>5305006616</t>
  </si>
  <si>
    <t>МЕСЯЦ</t>
  </si>
  <si>
    <t>3</t>
  </si>
  <si>
    <t>01.12.2019</t>
  </si>
  <si>
    <t>49614428</t>
  </si>
  <si>
    <t>Федеральное казначейство</t>
  </si>
  <si>
    <t>100</t>
  </si>
  <si>
    <t>00000000000000000</t>
  </si>
  <si>
    <t>i1_10000000000000000000</t>
  </si>
  <si>
    <t>Уменьшение остатков средств бюджетов</t>
  </si>
  <si>
    <t>01050000000000600</t>
  </si>
  <si>
    <t>i2_10001050000000000600</t>
  </si>
  <si>
    <t>Уменьшение прочих остатков средств бюджетов</t>
  </si>
  <si>
    <t>01050200000000600</t>
  </si>
  <si>
    <t>i2_10001050200000000600</t>
  </si>
  <si>
    <t>Уменьшение прочих остатков денежных средств бюджетов</t>
  </si>
  <si>
    <t>01050201000000610</t>
  </si>
  <si>
    <t>i2_10001050201000000610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</si>
  <si>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</si>
  <si>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</si>
  <si>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</si>
  <si>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</si>
  <si>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i2_10001050000000000500</t>
  </si>
  <si>
    <t>01050200000000500</t>
  </si>
  <si>
    <t>Увеличение прочих остатков средств бюджетов</t>
  </si>
  <si>
    <t>i2_10001050200000000500</t>
  </si>
  <si>
    <t>01050201000000510</t>
  </si>
  <si>
    <t>Увеличение прочих остатков денежных средств бюджетов</t>
  </si>
  <si>
    <t>i2_10001050201000000510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</si>
  <si>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</si>
  <si>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</si>
  <si>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</si>
  <si>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000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</si>
  <si>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</si>
  <si>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</si>
  <si>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</si>
  <si>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</si>
  <si>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</si>
  <si>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</si>
  <si>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Глава муниципального образования</t>
  </si>
  <si>
    <t>i5_00001029910001000000</t>
  </si>
  <si>
    <t>9910001000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</si>
  <si>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</si>
  <si>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i6_00001029910001000100</t>
  </si>
  <si>
    <t>Расходы на выплаты персоналу государственных (муниципальных) органов</t>
  </si>
  <si>
    <t>i6_00001029910001000120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</si>
  <si>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</si>
  <si>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</si>
  <si>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</si>
  <si>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</si>
  <si>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</si>
  <si>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</si>
  <si>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</si>
  <si>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</si>
  <si>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</si>
  <si>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</si>
  <si>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Расходы на обеспечение функций муниципальных органов</t>
  </si>
  <si>
    <t>i5_00001049920001000000</t>
  </si>
  <si>
    <t>9920001000</t>
  </si>
  <si>
    <t>i6_00001049920001000100</t>
  </si>
  <si>
    <t>i6_00001049920001000120</t>
  </si>
  <si>
    <t>Закупка товаров, работ и услуг для обеспечения государственных (муниципальных) нужд</t>
  </si>
  <si>
    <t>i6_00001049920001000200</t>
  </si>
  <si>
    <t>Иные закупки товаров, работ и услуг для обеспечения государственных (муниципальных) нужд</t>
  </si>
  <si>
    <t>i6_00001049920001000240</t>
  </si>
  <si>
    <t>240</t>
  </si>
  <si>
    <t>Прочая закупка товаров, работ и услуг</t>
  </si>
  <si>
    <t>244</t>
  </si>
  <si>
    <t>Иные бюджетные ассигнования</t>
  </si>
  <si>
    <t>i6_00001049920001000800</t>
  </si>
  <si>
    <t>800</t>
  </si>
  <si>
    <t>Уплата налогов, сборов и иных платежей</t>
  </si>
  <si>
    <t>i6_00001049920001000850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</si>
  <si>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</si>
  <si>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</si>
  <si>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</si>
  <si>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</si>
  <si>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</si>
  <si>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</si>
  <si>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</si>
  <si>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Иные межбюджетные трансферты</t>
  </si>
  <si>
    <t>i5_00001049920020280000</t>
  </si>
  <si>
    <t>9920020280</t>
  </si>
  <si>
    <t>Межбюджетные трансферты</t>
  </si>
  <si>
    <t>i6_00001049920020280500</t>
  </si>
  <si>
    <t>540</t>
  </si>
  <si>
    <t>Резервные фонды</t>
  </si>
  <si>
    <t>i3_00001110000000000000</t>
  </si>
  <si>
    <t>0111</t>
  </si>
  <si>
    <t>Реализация функций иных федеральных органов государственной власти</t>
  </si>
  <si>
    <t>i4_00001119900000000000</t>
  </si>
  <si>
    <t>9900000000</t>
  </si>
  <si>
    <t>Иные непрограммные мероприятия</t>
  </si>
  <si>
    <t>i4_00001119990000000000</t>
  </si>
  <si>
    <t>9990000000</t>
  </si>
  <si>
    <t>i5_00001119990023780000</t>
  </si>
  <si>
    <t>9990023780</t>
  </si>
  <si>
    <t>i6_00001119990023780800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</si>
  <si>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</si>
  <si>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</si>
  <si>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</si>
  <si>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</si>
  <si>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</si>
  <si>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Подпрограмма "Энергосбережение и повышение энергетической эффективности на территории Новорахинского сельского поселения"</t>
  </si>
  <si>
    <t>i4_00001130150000000000</t>
  </si>
  <si>
    <t>0150000000</t>
  </si>
  <si>
    <t>Реализация мероприятий подпрограммы "Энергосбережение и повышение энергетической эффективности на территории Новорахинского сельского поселения"</t>
  </si>
  <si>
    <t>i5_00001130150100000000</t>
  </si>
  <si>
    <t>0150100000</t>
  </si>
  <si>
    <t>i6_00001130150100000200</t>
  </si>
  <si>
    <t>i6_00001130150100000240</t>
  </si>
  <si>
    <t>Муниципальная программа"Развитие информатизации на территории Новорахинского сельского поселения на 2016-2020 годы"</t>
  </si>
  <si>
    <t>i4_00001130200000000000</t>
  </si>
  <si>
    <t>0200000000</t>
  </si>
  <si>
    <t>Реализация мероприятий программы"Развитие информатизации на территории Новорахинского сельского поселения на 2016-2020 годы"</t>
  </si>
  <si>
    <t>i5_00001130200100000000</t>
  </si>
  <si>
    <t>0200100000</t>
  </si>
  <si>
    <t>i6_00001130200100000200</t>
  </si>
  <si>
    <t>i6_00001130200100000240</t>
  </si>
  <si>
    <t>Закупка товаров, работ, услуг в сфере информационно-коммуникационных технологий</t>
  </si>
  <si>
    <t>242</t>
  </si>
  <si>
    <t>i5_00001130200200000000</t>
  </si>
  <si>
    <t>0200200000</t>
  </si>
  <si>
    <t>i6_00001130200200000200</t>
  </si>
  <si>
    <t>i6_00001130200200000240</t>
  </si>
  <si>
    <t>i5_00001130200300000000</t>
  </si>
  <si>
    <t>0200300000</t>
  </si>
  <si>
    <t>i6_00001130200300000200</t>
  </si>
  <si>
    <t>i6_00001130200300000240</t>
  </si>
  <si>
    <t>i4_00001130300000000000</t>
  </si>
  <si>
    <t>0300000000</t>
  </si>
  <si>
    <t>i5_00001130300400000000</t>
  </si>
  <si>
    <t>0300400000</t>
  </si>
  <si>
    <t>i4_00001130300400000000</t>
  </si>
  <si>
    <t>i6_00001130300400000200</t>
  </si>
  <si>
    <t>i6_00001130300400000240</t>
  </si>
  <si>
    <t>Субсидии бюджетам сельских поселений на организацию профессионального образования выборных должностных лиц, служащих и муниципальных служащих</t>
  </si>
  <si>
    <t>i5_00001130300472280000</t>
  </si>
  <si>
    <t>0300472280</t>
  </si>
  <si>
    <t>i6_00001130300472280200</t>
  </si>
  <si>
    <t>i6_00001130300472280240</t>
  </si>
  <si>
    <t>i4_00001139900000000000</t>
  </si>
  <si>
    <t>Возмещение затрат по содержанию штатных едениц,осуществляющих переданные полномочия области(в том числе раздельному сбору),транспортированию,обработке,утилизации,обезвреживанию и захоронению твердых коммунальных отходов</t>
  </si>
  <si>
    <t>i5_00001139900070280000</t>
  </si>
  <si>
    <t>9900070280</t>
  </si>
  <si>
    <t>i6_00001139900070280100</t>
  </si>
  <si>
    <t>i6_00001139900070280120</t>
  </si>
  <si>
    <t>i6_00001139900070280200</t>
  </si>
  <si>
    <t>i6_00001139900070280240</t>
  </si>
  <si>
    <t>Осуществление отдельных государственных ролномочий по определению перечня должностных лиц,уполномоченных составлять протоколы об административных правонарушениях в отношени граждан</t>
  </si>
  <si>
    <t>i5_00001139900070650000</t>
  </si>
  <si>
    <t>9900070650</t>
  </si>
  <si>
    <t>i6_00001139900070650200</t>
  </si>
  <si>
    <t>i6_00001139900070650240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</si>
  <si>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</si>
  <si>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</si>
  <si>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</si>
  <si>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</si>
  <si>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</si>
  <si>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</si>
  <si>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i4_00002039900000000000</t>
  </si>
  <si>
    <t>Осуществление первичного воинского учета на территориях,где отсутствуют военные комиссариаты</t>
  </si>
  <si>
    <t>i5_00002039900051180000</t>
  </si>
  <si>
    <t>9900051180</t>
  </si>
  <si>
    <t>i6_00002039900051180100</t>
  </si>
  <si>
    <t>i6_00002039900051180120</t>
  </si>
  <si>
    <t>i6_00002039900051180200</t>
  </si>
  <si>
    <t>i6_00002039900051180240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</si>
  <si>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</si>
  <si>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</si>
  <si>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</si>
  <si>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</si>
  <si>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</si>
  <si>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</si>
  <si>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Подпрограмма "Обеспечение первичных мер пожарной безопасности в Новорахинском сельском поселении"</t>
  </si>
  <si>
    <t>i4_00003100140000000000</t>
  </si>
  <si>
    <t>0140000000</t>
  </si>
  <si>
    <t>Реализация мероприятий подпрограммы"Обеспечение пнрвичных мер пожарной безопасности в Новорахинском сельском поселении"</t>
  </si>
  <si>
    <t>i5_00003100140100000000</t>
  </si>
  <si>
    <t>0140100000</t>
  </si>
  <si>
    <t>i6_00003100140100000200</t>
  </si>
  <si>
    <t>i6_00003100140100000240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</si>
  <si>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</si>
  <si>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</si>
  <si>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</si>
  <si>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</si>
  <si>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</si>
  <si>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</si>
  <si>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i4_00004090400000000000</t>
  </si>
  <si>
    <t>0400000000</t>
  </si>
  <si>
    <t>Субсидии бюджетам городских и сельских поселений на формирование муниципальных дорожных фондов</t>
  </si>
  <si>
    <t>i5_00004090400071520000</t>
  </si>
  <si>
    <t>0400071520</t>
  </si>
  <si>
    <t>i6_00004090400071520200</t>
  </si>
  <si>
    <t>i6_00004090400071520240</t>
  </si>
  <si>
    <t>i5_000040904000S1520000</t>
  </si>
  <si>
    <t>04000S1520</t>
  </si>
  <si>
    <t>i6_000040904000S1520200</t>
  </si>
  <si>
    <t>i6_000040904000S1520240</t>
  </si>
  <si>
    <t>i5_00004090400300000000</t>
  </si>
  <si>
    <t>0400300000</t>
  </si>
  <si>
    <t>i6_00004090400300000200</t>
  </si>
  <si>
    <t>i6_00004090400300000240</t>
  </si>
  <si>
    <t>ЖИЛИЩНО-КОММУНАЛЬНОЕ ХОЗЯЙСТВО</t>
  </si>
  <si>
    <t>i2_00005000000000000000</t>
  </si>
  <si>
    <t>0500</t>
  </si>
  <si>
    <t>Благоустройство</t>
  </si>
  <si>
    <t>i3_00005030000000000000</t>
  </si>
  <si>
    <t>0503</t>
  </si>
  <si>
    <t>Подпрограмма "Развитие,реализация и поддержка местных инициатив граждан,проживающих в сельской местности,в реализации общественно значимых проектов"</t>
  </si>
  <si>
    <t>i4_00005030110000000000</t>
  </si>
  <si>
    <t>0110000000</t>
  </si>
  <si>
    <t>Реализация мероприятий подпрограммы "Развитие,реализация и поддержка местных инициатив граждан,проживающих в сельской местности,в реализации общественно значимых проектов"</t>
  </si>
  <si>
    <t>i5_000050301101L5675000</t>
  </si>
  <si>
    <t>01101L5675</t>
  </si>
  <si>
    <t>i6_000050301101L5675200</t>
  </si>
  <si>
    <t>i6_000050301101L5675240</t>
  </si>
  <si>
    <t>Подпрограмма"Организация благоустройства территорий населенных пунктов Новорахинского сельского поселения"</t>
  </si>
  <si>
    <t>i4_00005030120000000000</t>
  </si>
  <si>
    <t>0120000000</t>
  </si>
  <si>
    <t>Реализация мероприятий подпрограммы"Организация благоустройства территорий населенных пунктов Новорахинского сельского поселения"(уборка и озеленение)</t>
  </si>
  <si>
    <t>i5_00005030120100000000</t>
  </si>
  <si>
    <t>0120100000</t>
  </si>
  <si>
    <t>i6_00005030120100000200</t>
  </si>
  <si>
    <t>i6_00005030120100000240</t>
  </si>
  <si>
    <t>Реализация мероприятий подпрограммы"Организация благоустройства территорий населенных пунктов Новорахинского сельского поселения"(освещение улиц в т.ч. ремонт,приобретение и замена ламп)</t>
  </si>
  <si>
    <t>i5_00005030120200000000</t>
  </si>
  <si>
    <t>0120200000</t>
  </si>
  <si>
    <t>i6_00005030120200000200</t>
  </si>
  <si>
    <t>i6_00005030120200000240</t>
  </si>
  <si>
    <t>i6_00005030120200000800</t>
  </si>
  <si>
    <t>i6_00005030120200000850</t>
  </si>
  <si>
    <t>Реализация мероприятий подпрограммы"Организация благоустройства территорий населенных пунктов Новорахинского сельского поселения"(организация и содержание мест захоронения)</t>
  </si>
  <si>
    <t>i5_00005030120300000000</t>
  </si>
  <si>
    <t>0120300000</t>
  </si>
  <si>
    <t>i6_00005030120300000200</t>
  </si>
  <si>
    <t>i6_00005030120300000240</t>
  </si>
  <si>
    <t>i5_00005030120500000000</t>
  </si>
  <si>
    <t>0120500000</t>
  </si>
  <si>
    <t>i6_00005030120500000200</t>
  </si>
  <si>
    <t>i6_00005030120500000240</t>
  </si>
  <si>
    <t>Реализация мероприятий подпрограммы"Организация благоустройства территорий населенных пунктов Новорахинского сельского поселения  " (ТОС)</t>
  </si>
  <si>
    <t>i5_00005030120672090000</t>
  </si>
  <si>
    <t>0120672090</t>
  </si>
  <si>
    <t>i6_00005030120672090200</t>
  </si>
  <si>
    <t>i6_00005030120672090240</t>
  </si>
  <si>
    <t>Софинансирование мероприятий подпрограммы"Организация благоустройства тенрриторий населенных пунктов Новорахинского сельского поселения" (ТОС)</t>
  </si>
  <si>
    <t>i5_000050301206S2090000</t>
  </si>
  <si>
    <t>01206S2090</t>
  </si>
  <si>
    <t>i6_000050301206S2090200</t>
  </si>
  <si>
    <t>i6_000050301206S2090240</t>
  </si>
  <si>
    <t>i4_00005030160000000000</t>
  </si>
  <si>
    <t>0160000000</t>
  </si>
  <si>
    <t>i5_00005030160100000000</t>
  </si>
  <si>
    <t>0160100000</t>
  </si>
  <si>
    <t>i6_00005030160100000200</t>
  </si>
  <si>
    <t>i6_00005030160100000240</t>
  </si>
  <si>
    <t>Муниципальная программа"Развитие и совершенствование форм местного самоуправления на территории Новорахинского сельского поселения на 2015-2020 годы"</t>
  </si>
  <si>
    <t>i5_00005030500000000000</t>
  </si>
  <si>
    <t>0500000000</t>
  </si>
  <si>
    <t>i6_00005030500000000200</t>
  </si>
  <si>
    <t>i6_00005030500000000240</t>
  </si>
  <si>
    <t>ОБРАЗОВАНИЕ</t>
  </si>
  <si>
    <t>i2_00007000000000000000</t>
  </si>
  <si>
    <t>0700</t>
  </si>
  <si>
    <t>Молодежная политика</t>
  </si>
  <si>
    <t>i3_00007070000000000000</t>
  </si>
  <si>
    <t>0707</t>
  </si>
  <si>
    <t>Подпрограмма "Развитие физической культуры и спорта ,организация досуга и обеспечение услугами культуры жителей Новорахинского сельского поселения</t>
  </si>
  <si>
    <t>i4_00007070130000000000</t>
  </si>
  <si>
    <t>0130000000</t>
  </si>
  <si>
    <t>Проведение мероприятий для детей и молодежи</t>
  </si>
  <si>
    <t>i5_00007070130200000000</t>
  </si>
  <si>
    <t>0130200000</t>
  </si>
  <si>
    <t>i6_00007070130200000200</t>
  </si>
  <si>
    <t>i6_00007070130200000240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</si>
  <si>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</si>
  <si>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</si>
  <si>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</si>
  <si>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</si>
  <si>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</si>
  <si>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</si>
  <si>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i4_00008010130000000000</t>
  </si>
  <si>
    <t>Мероприятия в сфере культуры и кинематографии</t>
  </si>
  <si>
    <t>i5_00008010130300000000</t>
  </si>
  <si>
    <t>0130300000</t>
  </si>
  <si>
    <t>i6_00008010130300000200</t>
  </si>
  <si>
    <t>i6_00008010130300000240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</si>
  <si>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</si>
  <si>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</si>
  <si>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</si>
  <si>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</si>
  <si>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</si>
  <si>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</si>
  <si>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i4_00010019900000000000</t>
  </si>
  <si>
    <t>Доплаты к пенсиям муниципальным служащим</t>
  </si>
  <si>
    <t>i5_00010019900061010000</t>
  </si>
  <si>
    <t>9900061010</t>
  </si>
  <si>
    <t>Социальное обеспечение и иные выплаты населению</t>
  </si>
  <si>
    <t>i6_00010019900061010300</t>
  </si>
  <si>
    <t>300</t>
  </si>
  <si>
    <t>Публичные нормативные социальные выплаты гражданам</t>
  </si>
  <si>
    <t>i6_00010019900061010310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</si>
  <si>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</si>
  <si>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</si>
  <si>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</si>
  <si>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</si>
  <si>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</si>
  <si>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</si>
  <si>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</si>
  <si>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</si>
  <si>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</si>
  <si>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i4_00011010130000000000</t>
  </si>
  <si>
    <t>Мероприятия в области спорта и физической культуры</t>
  </si>
  <si>
    <t>i5_00011010130100000000</t>
  </si>
  <si>
    <t>0130100000</t>
  </si>
  <si>
    <t>i6_00011010130100000200</t>
  </si>
  <si>
    <t>i6_00011010130100000240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</si>
  <si>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</si>
  <si>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</si>
  <si>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</si>
  <si>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</si>
  <si>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</si>
  <si>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</si>
  <si>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</si>
  <si>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</si>
  <si>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</si>
  <si>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</si>
  <si>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</si>
  <si>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</si>
  <si>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</si>
  <si>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</si>
  <si>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</si>
  <si>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</si>
  <si>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</si>
  <si>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</si>
  <si>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</si>
  <si>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</si>
  <si>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</si>
  <si>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</si>
  <si>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</si>
  <si>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</si>
  <si>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</si>
  <si>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</si>
  <si>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</si>
  <si>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</si>
  <si>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</si>
  <si>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</si>
  <si>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</si>
  <si>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</si>
  <si>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</si>
  <si>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</si>
  <si>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</si>
  <si>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</si>
  <si>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</si>
  <si>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</si>
  <si>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</si>
  <si>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</si>
  <si>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</si>
  <si>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</si>
  <si>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</si>
  <si>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</si>
  <si>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</si>
  <si>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</si>
  <si>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</si>
  <si>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</si>
  <si>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</si>
  <si>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</si>
  <si>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</si>
  <si>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</si>
  <si>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</si>
  <si>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</si>
  <si>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</si>
  <si>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</si>
  <si>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</si>
  <si>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</si>
  <si>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</si>
  <si>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</si>
  <si>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</si>
  <si>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</si>
  <si>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</si>
  <si>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</si>
  <si>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</si>
  <si>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</si>
  <si>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</si>
  <si>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</si>
  <si>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</si>
  <si>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</si>
  <si>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</si>
  <si>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</si>
  <si>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</si>
  <si>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</si>
  <si>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</si>
  <si>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</si>
  <si>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</si>
  <si>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</si>
  <si>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</si>
  <si>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</si>
  <si>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</si>
  <si>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</si>
  <si>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</si>
  <si>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20210000000000150</t>
  </si>
  <si>
    <t>i2_00020210000000000150</t>
  </si>
  <si>
    <t>Дотации на выравнивание бюджетной обеспеченности</t>
  </si>
  <si>
    <t>20215001000000150</t>
  </si>
  <si>
    <t>i2_00020215001000000150</t>
  </si>
  <si>
    <t>Дотации бюджетам сельских поселений на выравнивание бюджетной обеспеченности</t>
  </si>
  <si>
    <t>20215001100000150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</si>
  <si>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</si>
  <si>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</si>
  <si>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</si>
  <si>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Субсидии бюджетам на обеспечение устойчивого развития сельских территорий</t>
  </si>
  <si>
    <t>20225567000000150</t>
  </si>
  <si>
    <t>i2_00020225567000000150</t>
  </si>
  <si>
    <t>Субсидии бюджетам сельских поселений на обеспечение устойчивого развития сельских территорий</t>
  </si>
  <si>
    <t>20225567100000150</t>
  </si>
  <si>
    <t>Прочие субсидии</t>
  </si>
  <si>
    <t>20229999000000150</t>
  </si>
  <si>
    <t>i2_00020229999000000150</t>
  </si>
  <si>
    <t>Прочие субсидии бюджетам сельских поселений</t>
  </si>
  <si>
    <t>20229999100000150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</si>
  <si>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</si>
  <si>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</si>
  <si>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</si>
  <si>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</si>
  <si>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</si>
  <si>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</si>
  <si>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сельских поселений на выполнение передаваемых полномочий субъектов Российской Федерации</t>
  </si>
  <si>
    <t>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</si>
  <si>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</si>
  <si>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</si>
  <si>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</si>
  <si>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</si>
  <si>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20235118100000150</t>
  </si>
  <si>
    <t>Муниципальная программа"Повышение эффективности бюджетных расходов Новорахинского сельского поселения на 2014-2021 годы"</t>
  </si>
  <si>
    <t>Реализация муниципальной программы"Повышение эффективности бюджетных расходов Новорахинского сельского поселения на 2014-2021 годы"</t>
  </si>
  <si>
    <t>Реализация мероприятий программы"Развитие информатизации на территории Новорахинского сельского поселения на 2016-2021 годы"</t>
  </si>
  <si>
    <t>Муниципальная программа"Осуществление дорожной деятельности на территории  Новорахинского сельского поселения на 2014-2021 годы"</t>
  </si>
  <si>
    <t>Реализация муниципальной программы"Осуществление дорожной деятельности на территории  Новорахинского сельского поселения на 2014-2021 годы"</t>
  </si>
  <si>
    <t>Софинансирование капитальногоремонта автомобильных дорог общего пользования местного значения в границах населённых пунктов Новорахинского сельского поселения</t>
  </si>
  <si>
    <t>Подпрограмма "Развитие малого и среднего предпринимательства на территории Новорахинского сельского поселения на 2015-2021 годы"</t>
  </si>
  <si>
    <t>Реализация подпрограммы "Развитие малого и среднего предпринимательства на территории Новорахинского сельского поселения на 2015-2021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</si>
</sst>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  <fill>
      <patternFill patternType="solid">
        <fgColor theme="0"/>
        <bgColor indexed="64"/>
      </patternFill>
    </fill>
    <fill>
      <patternFill patternType="lightGray">
        <bgColor theme="0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195">
    <xf numFmtId="0" fontId="0" fillId="0" borderId="0" xfId="0"/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49" fontId="0" fillId="0" borderId="0" xfId="0" applyNumberFormat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19" borderId="0" xfId="0" applyFill="1"/>
    <xf numFmtId="49" fontId="0" fillId="18" borderId="0" xfId="0" applyNumberFormat="1" applyFill="1"/>
    <xf numFmtId="0" fontId="0" fillId="18" borderId="0" xfId="0" applyFill="1"/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8" borderId="0" xfId="0" applyNumberFormat="1" applyFont="1" applyFill="1" applyBorder="1" applyAlignment="1">
      <alignment horizontal="right"/>
    </xf>
    <xf numFmtId="4" fontId="2" fillId="18" borderId="0" xfId="0" applyNumberFormat="1" applyFont="1" applyFill="1" applyBorder="1" applyAlignment="1">
      <alignment horizontal="center"/>
    </xf>
    <xf numFmtId="49" fontId="2" fillId="18" borderId="0" xfId="0" applyNumberFormat="1" applyFont="1" applyFill="1" applyBorder="1" applyAlignment="1">
      <alignment horizontal="right"/>
    </xf>
    <xf numFmtId="49" fontId="2" fillId="18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0" borderId="0" xfId="0" applyNumberFormat="1" applyFont="1" applyFill="1" applyBorder="1" applyAlignment="1">
      <alignment horizontal="right"/>
    </xf>
    <xf numFmtId="0" fontId="0" fillId="20" borderId="0" xfId="0" applyFill="1"/>
    <xf numFmtId="4" fontId="2" fillId="20" borderId="0" xfId="0" applyNumberFormat="1" applyFont="1" applyFill="1" applyBorder="1" applyAlignment="1">
      <alignment horizontal="right" wrapText="1"/>
    </xf>
    <xf numFmtId="49" fontId="0" fillId="21" borderId="0" xfId="0" applyNumberFormat="1" applyFill="1" applyAlignment="1">
      <alignment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0" fontId="2" fillId="22" borderId="0" xfId="0" applyFont="1" applyFill="1" applyAlignment="1">
      <alignment horizontal="centerContinuous"/>
    </xf>
    <xf numFmtId="0" fontId="2" fillId="22" borderId="0" xfId="0" applyFont="1" applyFill="1" applyAlignment="1">
      <alignment horizontal="left"/>
    </xf>
    <xf numFmtId="0" fontId="0" fillId="22" borderId="0" xfId="0" applyFill="1" applyAlignment="1">
      <alignment horizontal="left"/>
    </xf>
    <xf numFmtId="49" fontId="0" fillId="22" borderId="0" xfId="0" applyNumberFormat="1" applyFill="1"/>
    <xf numFmtId="49" fontId="2" fillId="22" borderId="41" xfId="0" applyNumberFormat="1" applyFont="1" applyFill="1" applyBorder="1" applyAlignment="1">
      <alignment horizontal="center"/>
    </xf>
    <xf numFmtId="0" fontId="2" fillId="22" borderId="0" xfId="0" applyFont="1" applyFill="1" applyAlignment="1">
      <alignment horizontal="right"/>
    </xf>
    <xf numFmtId="49" fontId="2" fillId="22" borderId="11" xfId="0" applyNumberFormat="1" applyFont="1" applyFill="1" applyBorder="1" applyAlignment="1">
      <alignment horizontal="center"/>
    </xf>
    <xf numFmtId="49" fontId="2" fillId="22" borderId="0" xfId="0" applyNumberFormat="1" applyFont="1" applyFill="1" applyBorder="1" applyAlignment="1">
      <alignment horizontal="center"/>
    </xf>
    <xf numFmtId="0" fontId="2" fillId="22" borderId="0" xfId="0" applyFont="1" applyFill="1" applyAlignment="1">
      <alignment horizontal="left"/>
    </xf>
    <xf numFmtId="14" fontId="2" fillId="22" borderId="43" xfId="0" applyNumberFormat="1" applyFont="1" applyFill="1" applyBorder="1" applyAlignment="1">
      <alignment horizontal="center"/>
    </xf>
    <xf numFmtId="49" fontId="2" fillId="22" borderId="0" xfId="0" applyNumberFormat="1" applyFont="1" applyFill="1"/>
    <xf numFmtId="49" fontId="2" fillId="22" borderId="0" xfId="0" applyNumberFormat="1" applyFont="1" applyFill="1" applyAlignment="1">
      <alignment horizontal="right"/>
    </xf>
    <xf numFmtId="49" fontId="2" fillId="22" borderId="42" xfId="0" applyNumberFormat="1" applyFont="1" applyFill="1" applyBorder="1" applyAlignment="1">
      <alignment horizontal="center"/>
    </xf>
    <xf numFmtId="49" fontId="2" fillId="22" borderId="11" xfId="0" applyNumberFormat="1" applyFont="1" applyFill="1" applyBorder="1" applyAlignment="1">
      <alignment horizontal="left"/>
    </xf>
    <xf numFmtId="49" fontId="2" fillId="22" borderId="43" xfId="0" applyNumberFormat="1" applyFont="1" applyFill="1" applyBorder="1" applyAlignment="1">
      <alignment horizontal="center"/>
    </xf>
    <xf numFmtId="49" fontId="2" fillId="22" borderId="52" xfId="0" applyNumberFormat="1" applyFont="1" applyFill="1" applyBorder="1" applyAlignment="1">
      <alignment horizontal="left"/>
    </xf>
    <xf numFmtId="0" fontId="2" fillId="22" borderId="0" xfId="0" applyFont="1" applyFill="1" applyAlignment="1"/>
    <xf numFmtId="49" fontId="2" fillId="22" borderId="44" xfId="0" applyNumberFormat="1" applyFont="1" applyFill="1" applyBorder="1" applyAlignment="1">
      <alignment horizontal="center"/>
    </xf>
    <xf numFmtId="0" fontId="1" fillId="22" borderId="0" xfId="0" applyFont="1" applyFill="1" applyBorder="1" applyAlignment="1">
      <alignment horizontal="center"/>
    </xf>
    <xf numFmtId="0" fontId="0" fillId="22" borderId="11" xfId="0" applyFill="1" applyBorder="1" applyAlignment="1">
      <alignment horizontal="left"/>
    </xf>
    <xf numFmtId="0" fontId="0" fillId="22" borderId="11" xfId="0" applyFill="1" applyBorder="1" applyAlignment="1"/>
    <xf numFmtId="49" fontId="0" fillId="22" borderId="11" xfId="0" applyNumberFormat="1" applyFill="1" applyBorder="1"/>
    <xf numFmtId="0" fontId="0" fillId="22" borderId="11" xfId="0" applyFill="1" applyBorder="1"/>
    <xf numFmtId="49" fontId="2" fillId="22" borderId="54" xfId="0" applyNumberFormat="1" applyFont="1" applyFill="1" applyBorder="1" applyAlignment="1">
      <alignment horizontal="center" vertical="center" wrapText="1"/>
    </xf>
    <xf numFmtId="49" fontId="2" fillId="22" borderId="62" xfId="0" applyNumberFormat="1" applyFont="1" applyFill="1" applyBorder="1" applyAlignment="1">
      <alignment horizontal="center" vertical="center" wrapText="1"/>
    </xf>
    <xf numFmtId="49" fontId="2" fillId="22" borderId="63" xfId="0" applyNumberFormat="1" applyFont="1" applyFill="1" applyBorder="1" applyAlignment="1">
      <alignment horizontal="center" vertical="center" wrapText="1"/>
    </xf>
    <xf numFmtId="49" fontId="2" fillId="22" borderId="64" xfId="0" applyNumberFormat="1" applyFont="1" applyFill="1" applyBorder="1" applyAlignment="1">
      <alignment horizontal="center" vertical="center" wrapText="1"/>
    </xf>
    <xf numFmtId="49" fontId="2" fillId="22" borderId="26" xfId="0" applyNumberFormat="1" applyFont="1" applyFill="1" applyBorder="1" applyAlignment="1">
      <alignment horizontal="center" vertical="center" wrapText="1"/>
    </xf>
    <xf numFmtId="49" fontId="2" fillId="22" borderId="39" xfId="0" applyNumberFormat="1" applyFont="1" applyFill="1" applyBorder="1" applyAlignment="1">
      <alignment horizontal="center" vertical="center" wrapText="1"/>
    </xf>
    <xf numFmtId="49" fontId="2" fillId="22" borderId="0" xfId="0" applyNumberFormat="1" applyFont="1" applyFill="1" applyBorder="1" applyAlignment="1">
      <alignment horizontal="center" vertical="center" wrapText="1"/>
    </xf>
    <xf numFmtId="49" fontId="2" fillId="22" borderId="25" xfId="0" applyNumberFormat="1" applyFont="1" applyFill="1" applyBorder="1" applyAlignment="1">
      <alignment horizontal="center" vertical="center" wrapText="1"/>
    </xf>
    <xf numFmtId="49" fontId="2" fillId="22" borderId="20" xfId="0" applyNumberFormat="1" applyFont="1" applyFill="1" applyBorder="1" applyAlignment="1">
      <alignment horizontal="center" vertical="center" wrapText="1"/>
    </xf>
    <xf numFmtId="49" fontId="2" fillId="22" borderId="65" xfId="0" applyNumberFormat="1" applyFont="1" applyFill="1" applyBorder="1" applyAlignment="1">
      <alignment horizontal="center" vertical="center" wrapText="1"/>
    </xf>
    <xf numFmtId="49" fontId="2" fillId="22" borderId="11" xfId="0" applyNumberFormat="1" applyFont="1" applyFill="1" applyBorder="1" applyAlignment="1">
      <alignment horizontal="center" vertical="center" wrapText="1"/>
    </xf>
    <xf numFmtId="49" fontId="2" fillId="22" borderId="12" xfId="0" applyNumberFormat="1" applyFont="1" applyFill="1" applyBorder="1" applyAlignment="1">
      <alignment horizontal="center" vertical="center" wrapText="1"/>
    </xf>
    <xf numFmtId="0" fontId="2" fillId="22" borderId="34" xfId="0" applyFont="1" applyFill="1" applyBorder="1" applyAlignment="1">
      <alignment horizontal="center" vertical="center"/>
    </xf>
    <xf numFmtId="0" fontId="2" fillId="22" borderId="10" xfId="0" applyFont="1" applyFill="1" applyBorder="1" applyAlignment="1">
      <alignment horizontal="center" vertical="center"/>
    </xf>
    <xf numFmtId="0" fontId="2" fillId="22" borderId="60" xfId="0" applyFont="1" applyFill="1" applyBorder="1" applyAlignment="1">
      <alignment horizontal="center" vertical="center"/>
    </xf>
    <xf numFmtId="0" fontId="2" fillId="22" borderId="61" xfId="0" applyFont="1" applyFill="1" applyBorder="1" applyAlignment="1">
      <alignment horizontal="center" vertical="center"/>
    </xf>
    <xf numFmtId="0" fontId="2" fillId="22" borderId="18" xfId="0" applyFont="1" applyFill="1" applyBorder="1" applyAlignment="1">
      <alignment horizontal="center" vertical="center"/>
    </xf>
    <xf numFmtId="49" fontId="2" fillId="22" borderId="10" xfId="0" applyNumberFormat="1" applyFont="1" applyFill="1" applyBorder="1" applyAlignment="1">
      <alignment horizontal="center" vertical="center"/>
    </xf>
    <xf numFmtId="0" fontId="3" fillId="22" borderId="36" xfId="0" applyFont="1" applyFill="1" applyBorder="1" applyAlignment="1">
      <alignment horizontal="left" wrapText="1"/>
    </xf>
    <xf numFmtId="49" fontId="3" fillId="22" borderId="21" xfId="0" applyNumberFormat="1" applyFont="1" applyFill="1" applyBorder="1" applyAlignment="1">
      <alignment horizontal="center" wrapText="1"/>
    </xf>
    <xf numFmtId="49" fontId="3" fillId="22" borderId="57" xfId="0" applyNumberFormat="1" applyFont="1" applyFill="1" applyBorder="1" applyAlignment="1">
      <alignment horizontal="center" wrapText="1"/>
    </xf>
    <xf numFmtId="49" fontId="3" fillId="22" borderId="58" xfId="0" applyNumberFormat="1" applyFont="1" applyFill="1" applyBorder="1" applyAlignment="1">
      <alignment horizontal="center" wrapText="1"/>
    </xf>
    <xf numFmtId="49" fontId="3" fillId="22" borderId="59" xfId="0" applyNumberFormat="1" applyFont="1" applyFill="1" applyBorder="1" applyAlignment="1">
      <alignment horizontal="center" wrapText="1"/>
    </xf>
    <xf numFmtId="4" fontId="2" fillId="22" borderId="12" xfId="0" applyNumberFormat="1" applyFont="1" applyFill="1" applyBorder="1" applyAlignment="1">
      <alignment horizontal="right"/>
    </xf>
    <xf numFmtId="4" fontId="2" fillId="22" borderId="48" xfId="0" applyNumberFormat="1" applyFont="1" applyFill="1" applyBorder="1" applyAlignment="1">
      <alignment horizontal="right"/>
    </xf>
    <xf numFmtId="0" fontId="3" fillId="22" borderId="37" xfId="0" applyFont="1" applyFill="1" applyBorder="1" applyAlignment="1">
      <alignment horizontal="left" wrapText="1"/>
    </xf>
    <xf numFmtId="49" fontId="3" fillId="22" borderId="15" xfId="0" applyNumberFormat="1" applyFont="1" applyFill="1" applyBorder="1" applyAlignment="1">
      <alignment horizontal="center" wrapText="1"/>
    </xf>
    <xf numFmtId="49" fontId="3" fillId="22" borderId="47" xfId="0" applyNumberFormat="1" applyFont="1" applyFill="1" applyBorder="1" applyAlignment="1">
      <alignment horizontal="center" wrapText="1"/>
    </xf>
    <xf numFmtId="49" fontId="3" fillId="22" borderId="52" xfId="0" applyNumberFormat="1" applyFont="1" applyFill="1" applyBorder="1" applyAlignment="1">
      <alignment horizontal="center" wrapText="1"/>
    </xf>
    <xf numFmtId="49" fontId="3" fillId="22" borderId="33" xfId="0" applyNumberFormat="1" applyFont="1" applyFill="1" applyBorder="1" applyAlignment="1">
      <alignment horizontal="center" wrapText="1"/>
    </xf>
    <xf numFmtId="4" fontId="2" fillId="22" borderId="20" xfId="0" applyNumberFormat="1" applyFont="1" applyFill="1" applyBorder="1" applyAlignment="1">
      <alignment horizontal="right"/>
    </xf>
    <xf numFmtId="4" fontId="2" fillId="22" borderId="32" xfId="0" applyNumberFormat="1" applyFont="1" applyFill="1" applyBorder="1" applyAlignment="1">
      <alignment horizontal="right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7" xfId="0" applyNumberFormat="1" applyFont="1" applyFill="1" applyBorder="1" applyAlignment="1">
      <alignment horizontal="center" wrapText="1"/>
    </xf>
    <xf numFmtId="49" fontId="3" fillId="22" borderId="53" xfId="0" applyNumberFormat="1" applyFont="1" applyFill="1" applyBorder="1" applyAlignment="1">
      <alignment horizontal="center" wrapText="1"/>
    </xf>
    <xf numFmtId="0" fontId="3" fillId="22" borderId="40" xfId="0" applyFont="1" applyFill="1" applyBorder="1" applyAlignment="1" applyProtection="1">
      <alignment horizontal="left" wrapText="1"/>
      <protection locked="0"/>
    </xf>
    <xf numFmtId="49" fontId="3" fillId="22" borderId="14" xfId="0" applyNumberFormat="1" applyFont="1" applyFill="1" applyBorder="1" applyAlignment="1" applyProtection="1">
      <alignment horizontal="center" wrapText="1"/>
      <protection locked="0"/>
    </xf>
    <xf numFmtId="49" fontId="2" fillId="22" borderId="49" xfId="0" applyNumberFormat="1" applyFont="1" applyFill="1" applyBorder="1" applyAlignment="1" applyProtection="1">
      <alignment horizontal="center" wrapText="1"/>
      <protection locked="0"/>
    </xf>
    <xf numFmtId="49" fontId="2" fillId="22" borderId="53" xfId="0" applyNumberFormat="1" applyFont="1" applyFill="1" applyBorder="1" applyAlignment="1" applyProtection="1">
      <alignment horizontal="center" wrapText="1"/>
      <protection locked="0"/>
    </xf>
    <xf numFmtId="49" fontId="2" fillId="22" borderId="52" xfId="0" applyNumberFormat="1" applyFont="1" applyFill="1" applyBorder="1" applyAlignment="1" applyProtection="1">
      <alignment horizontal="center" wrapText="1"/>
      <protection locked="0"/>
    </xf>
    <xf numFmtId="49" fontId="2" fillId="22" borderId="33" xfId="0" applyNumberFormat="1" applyFont="1" applyFill="1" applyBorder="1" applyAlignment="1" applyProtection="1">
      <alignment horizontal="center" wrapText="1"/>
      <protection locked="0"/>
    </xf>
    <xf numFmtId="4" fontId="2" fillId="22" borderId="12" xfId="0" applyNumberFormat="1" applyFont="1" applyFill="1" applyBorder="1" applyAlignment="1" applyProtection="1">
      <alignment horizontal="right" wrapText="1"/>
      <protection locked="0"/>
    </xf>
    <xf numFmtId="4" fontId="2" fillId="22" borderId="20" xfId="0" applyNumberFormat="1" applyFont="1" applyFill="1" applyBorder="1" applyAlignment="1" applyProtection="1">
      <alignment horizontal="right" wrapText="1"/>
      <protection locked="0"/>
    </xf>
    <xf numFmtId="4" fontId="2" fillId="22" borderId="32" xfId="0" applyNumberFormat="1" applyFont="1" applyFill="1" applyBorder="1" applyAlignment="1">
      <alignment horizontal="right" wrapText="1"/>
    </xf>
    <xf numFmtId="0" fontId="3" fillId="22" borderId="13" xfId="0" applyFont="1" applyFill="1" applyBorder="1" applyAlignment="1">
      <alignment horizontal="left" wrapText="1"/>
    </xf>
    <xf numFmtId="49" fontId="3" fillId="22" borderId="17" xfId="0" applyNumberFormat="1" applyFont="1" applyFill="1" applyBorder="1" applyAlignment="1">
      <alignment horizontal="center" wrapText="1"/>
    </xf>
    <xf numFmtId="49" fontId="2" fillId="22" borderId="10" xfId="0" applyNumberFormat="1" applyFont="1" applyFill="1" applyBorder="1" applyAlignment="1">
      <alignment horizontal="center"/>
    </xf>
    <xf numFmtId="49" fontId="2" fillId="22" borderId="18" xfId="0" applyNumberFormat="1" applyFont="1" applyFill="1" applyBorder="1" applyAlignment="1">
      <alignment horizontal="center"/>
    </xf>
    <xf numFmtId="4" fontId="2" fillId="22" borderId="18" xfId="0" applyNumberFormat="1" applyFont="1" applyFill="1" applyBorder="1" applyAlignment="1">
      <alignment horizontal="right"/>
    </xf>
    <xf numFmtId="4" fontId="2" fillId="22" borderId="10" xfId="0" applyNumberFormat="1" applyFont="1" applyFill="1" applyBorder="1" applyAlignment="1">
      <alignment horizontal="right"/>
    </xf>
    <xf numFmtId="4" fontId="2" fillId="22" borderId="29" xfId="0" applyNumberFormat="1" applyFont="1" applyFill="1" applyBorder="1" applyAlignment="1">
      <alignment horizontal="right"/>
    </xf>
    <xf numFmtId="0" fontId="2" fillId="22" borderId="0" xfId="0" applyFont="1" applyFill="1" applyBorder="1" applyAlignment="1">
      <alignment wrapText="1"/>
    </xf>
    <xf numFmtId="49" fontId="2" fillId="22" borderId="0" xfId="0" applyNumberFormat="1" applyFont="1" applyFill="1" applyBorder="1" applyAlignment="1">
      <alignment wrapText="1"/>
    </xf>
    <xf numFmtId="49" fontId="2" fillId="22" borderId="0" xfId="0" applyNumberFormat="1" applyFont="1" applyFill="1" applyBorder="1"/>
    <xf numFmtId="0" fontId="3" fillId="22" borderId="27" xfId="0" applyFont="1" applyFill="1" applyBorder="1" applyAlignment="1">
      <alignment horizontal="left" wrapText="1"/>
    </xf>
    <xf numFmtId="4" fontId="2" fillId="22" borderId="33" xfId="0" applyNumberFormat="1" applyFont="1" applyFill="1" applyBorder="1" applyAlignment="1">
      <alignment horizontal="right"/>
    </xf>
    <xf numFmtId="4" fontId="2" fillId="22" borderId="34" xfId="0" applyNumberFormat="1" applyFont="1" applyFill="1" applyBorder="1" applyAlignment="1">
      <alignment horizontal="right"/>
    </xf>
    <xf numFmtId="4" fontId="2" fillId="22" borderId="35" xfId="0" applyNumberFormat="1" applyFont="1" applyFill="1" applyBorder="1" applyAlignment="1">
      <alignment horizontal="right"/>
    </xf>
    <xf numFmtId="49" fontId="3" fillId="22" borderId="51" xfId="0" applyNumberFormat="1" applyFont="1" applyFill="1" applyBorder="1" applyAlignment="1">
      <alignment horizontal="center" wrapText="1"/>
    </xf>
    <xf numFmtId="49" fontId="3" fillId="22" borderId="66" xfId="0" applyNumberFormat="1" applyFont="1" applyFill="1" applyBorder="1" applyAlignment="1">
      <alignment horizontal="center" wrapText="1"/>
    </xf>
    <xf numFmtId="49" fontId="3" fillId="22" borderId="33" xfId="0" applyNumberFormat="1" applyFont="1" applyFill="1" applyBorder="1" applyAlignment="1">
      <alignment horizontal="center" wrapText="1"/>
    </xf>
    <xf numFmtId="49" fontId="2" fillId="22" borderId="51" xfId="0" applyNumberFormat="1" applyFont="1" applyFill="1" applyBorder="1" applyAlignment="1" applyProtection="1">
      <alignment horizontal="center" wrapText="1"/>
      <protection locked="0"/>
    </xf>
    <xf numFmtId="49" fontId="2" fillId="22" borderId="66" xfId="0" applyNumberFormat="1" applyFont="1" applyFill="1" applyBorder="1" applyAlignment="1" applyProtection="1">
      <alignment horizontal="center" wrapText="1"/>
      <protection locked="0"/>
    </xf>
    <xf numFmtId="49" fontId="2" fillId="22" borderId="50" xfId="0" applyNumberFormat="1" applyFont="1" applyFill="1" applyBorder="1" applyAlignment="1" applyProtection="1">
      <alignment horizontal="center" wrapText="1"/>
      <protection locked="0"/>
    </xf>
    <xf numFmtId="0" fontId="3" fillId="22" borderId="16" xfId="0" applyFont="1" applyFill="1" applyBorder="1" applyAlignment="1">
      <alignment horizontal="left" wrapText="1"/>
    </xf>
    <xf numFmtId="0" fontId="3" fillId="22" borderId="17" xfId="0" applyFont="1" applyFill="1" applyBorder="1" applyAlignment="1">
      <alignment horizontal="left" wrapText="1"/>
    </xf>
    <xf numFmtId="49" fontId="2" fillId="22" borderId="19" xfId="0" applyNumberFormat="1" applyFont="1" applyFill="1" applyBorder="1" applyAlignment="1">
      <alignment horizontal="center"/>
    </xf>
    <xf numFmtId="4" fontId="2" fillId="22" borderId="19" xfId="0" applyNumberFormat="1" applyFont="1" applyFill="1" applyBorder="1" applyAlignment="1">
      <alignment horizontal="right"/>
    </xf>
    <xf numFmtId="4" fontId="2" fillId="22" borderId="28" xfId="0" applyNumberFormat="1" applyFont="1" applyFill="1" applyBorder="1" applyAlignment="1">
      <alignment horizontal="right"/>
    </xf>
    <xf numFmtId="4" fontId="2" fillId="22" borderId="30" xfId="0" applyNumberFormat="1" applyFont="1" applyFill="1" applyBorder="1" applyAlignment="1">
      <alignment horizontal="right"/>
    </xf>
    <xf numFmtId="0" fontId="3" fillId="22" borderId="0" xfId="0" applyFont="1" applyFill="1" applyBorder="1" applyAlignment="1">
      <alignment horizontal="left" wrapText="1"/>
    </xf>
    <xf numFmtId="4" fontId="2" fillId="22" borderId="0" xfId="0" applyNumberFormat="1" applyFont="1" applyFill="1" applyBorder="1" applyAlignment="1">
      <alignment horizontal="center"/>
    </xf>
    <xf numFmtId="0" fontId="3" fillId="22" borderId="23" xfId="0" applyFont="1" applyFill="1" applyBorder="1" applyAlignment="1">
      <alignment horizontal="left" wrapText="1"/>
    </xf>
    <xf numFmtId="0" fontId="3" fillId="22" borderId="24" xfId="0" applyFont="1" applyFill="1" applyBorder="1" applyAlignment="1">
      <alignment horizontal="center" wrapText="1"/>
    </xf>
    <xf numFmtId="49" fontId="2" fillId="22" borderId="55" xfId="0" applyNumberFormat="1" applyFont="1" applyFill="1" applyBorder="1" applyAlignment="1">
      <alignment horizontal="center"/>
    </xf>
    <xf numFmtId="49" fontId="2" fillId="22" borderId="56" xfId="0" applyNumberFormat="1" applyFont="1" applyFill="1" applyBorder="1" applyAlignment="1">
      <alignment horizontal="center"/>
    </xf>
    <xf numFmtId="49" fontId="2" fillId="22" borderId="31" xfId="0" applyNumberFormat="1" applyFont="1" applyFill="1" applyBorder="1" applyAlignment="1">
      <alignment horizontal="center"/>
    </xf>
    <xf numFmtId="4" fontId="2" fillId="22" borderId="31" xfId="0" applyNumberFormat="1" applyFont="1" applyFill="1" applyBorder="1" applyAlignment="1">
      <alignment horizontal="right"/>
    </xf>
    <xf numFmtId="49" fontId="2" fillId="22" borderId="45" xfId="0" applyNumberFormat="1" applyFont="1" applyFill="1" applyBorder="1" applyAlignment="1">
      <alignment horizontal="center"/>
    </xf>
    <xf numFmtId="49" fontId="3" fillId="22" borderId="0" xfId="0" applyNumberFormat="1" applyFont="1" applyFill="1" applyBorder="1" applyAlignment="1">
      <alignment horizontal="center" wrapText="1"/>
    </xf>
    <xf numFmtId="49" fontId="0" fillId="22" borderId="11" xfId="0" applyNumberFormat="1" applyFill="1" applyBorder="1" applyAlignment="1">
      <alignment horizontal="left"/>
    </xf>
    <xf numFmtId="49" fontId="2" fillId="22" borderId="0" xfId="0" applyNumberFormat="1" applyFont="1" applyFill="1" applyBorder="1" applyAlignment="1">
      <alignment horizontal="right"/>
    </xf>
    <xf numFmtId="0" fontId="3" fillId="22" borderId="38" xfId="0" applyFont="1" applyFill="1" applyBorder="1" applyAlignment="1">
      <alignment horizontal="left" wrapText="1"/>
    </xf>
    <xf numFmtId="0" fontId="3" fillId="22" borderId="39" xfId="0" applyFont="1" applyFill="1" applyBorder="1" applyAlignment="1">
      <alignment horizontal="left" wrapText="1"/>
    </xf>
    <xf numFmtId="49" fontId="3" fillId="22" borderId="22" xfId="0" applyNumberFormat="1" applyFont="1" applyFill="1" applyBorder="1" applyAlignment="1">
      <alignment horizontal="center" wrapText="1"/>
    </xf>
    <xf numFmtId="49" fontId="3" fillId="22" borderId="62" xfId="0" applyNumberFormat="1" applyFont="1" applyFill="1" applyBorder="1" applyAlignment="1">
      <alignment horizontal="center" wrapText="1"/>
    </xf>
    <xf numFmtId="49" fontId="3" fillId="22" borderId="63" xfId="0" applyNumberFormat="1" applyFont="1" applyFill="1" applyBorder="1" applyAlignment="1">
      <alignment horizontal="center" wrapText="1"/>
    </xf>
    <xf numFmtId="49" fontId="3" fillId="22" borderId="64" xfId="0" applyNumberFormat="1" applyFont="1" applyFill="1" applyBorder="1" applyAlignment="1">
      <alignment horizontal="center" wrapText="1"/>
    </xf>
    <xf numFmtId="4" fontId="2" fillId="22" borderId="25" xfId="0" applyNumberFormat="1" applyFont="1" applyFill="1" applyBorder="1" applyAlignment="1">
      <alignment horizontal="center"/>
    </xf>
    <xf numFmtId="4" fontId="2" fillId="22" borderId="26" xfId="0" applyNumberFormat="1" applyFont="1" applyFill="1" applyBorder="1" applyAlignment="1">
      <alignment horizontal="center"/>
    </xf>
    <xf numFmtId="4" fontId="2" fillId="22" borderId="27" xfId="0" applyNumberFormat="1" applyFont="1" applyFill="1" applyBorder="1" applyAlignment="1">
      <alignment horizontal="center"/>
    </xf>
    <xf numFmtId="49" fontId="2" fillId="22" borderId="65" xfId="0" applyNumberFormat="1" applyFont="1" applyFill="1" applyBorder="1" applyAlignment="1">
      <alignment horizontal="center"/>
    </xf>
    <xf numFmtId="49" fontId="2" fillId="22" borderId="12" xfId="0" applyNumberFormat="1" applyFont="1" applyFill="1" applyBorder="1" applyAlignment="1">
      <alignment horizontal="center"/>
    </xf>
    <xf numFmtId="49" fontId="2" fillId="22" borderId="47" xfId="0" applyNumberFormat="1" applyFont="1" applyFill="1" applyBorder="1" applyAlignment="1">
      <alignment horizontal="center"/>
    </xf>
    <xf numFmtId="49" fontId="2" fillId="22" borderId="52" xfId="0" applyNumberFormat="1" applyFont="1" applyFill="1" applyBorder="1" applyAlignment="1">
      <alignment horizontal="center"/>
    </xf>
    <xf numFmtId="49" fontId="2" fillId="22" borderId="33" xfId="0" applyNumberFormat="1" applyFont="1" applyFill="1" applyBorder="1" applyAlignment="1">
      <alignment horizontal="center"/>
    </xf>
    <xf numFmtId="4" fontId="2" fillId="22" borderId="33" xfId="0" applyNumberFormat="1" applyFont="1" applyFill="1" applyBorder="1" applyAlignment="1">
      <alignment horizontal="center"/>
    </xf>
    <xf numFmtId="4" fontId="2" fillId="22" borderId="34" xfId="0" applyNumberFormat="1" applyFont="1" applyFill="1" applyBorder="1" applyAlignment="1">
      <alignment horizontal="center"/>
    </xf>
    <xf numFmtId="4" fontId="2" fillId="22" borderId="35" xfId="0" applyNumberFormat="1" applyFont="1" applyFill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2" fillId="23" borderId="49" xfId="0" applyNumberFormat="1" applyFont="1" applyFill="1" applyBorder="1" applyAlignment="1" applyProtection="1">
      <alignment horizontal="center" wrapText="1"/>
      <protection locked="0"/>
    </xf>
    <xf numFmtId="49" fontId="2" fillId="23" borderId="52" xfId="0" applyNumberFormat="1" applyFont="1" applyFill="1" applyBorder="1" applyAlignment="1" applyProtection="1">
      <alignment horizontal="center" wrapText="1"/>
      <protection locked="0"/>
    </xf>
    <xf numFmtId="49" fontId="2" fillId="23" borderId="33" xfId="0" applyNumberFormat="1" applyFont="1" applyFill="1" applyBorder="1" applyAlignment="1" applyProtection="1">
      <alignment horizontal="center" wrapText="1"/>
      <protection locked="0"/>
    </xf>
    <xf numFmtId="4" fontId="2" fillId="23" borderId="12" xfId="0" applyNumberFormat="1" applyFont="1" applyFill="1" applyBorder="1" applyAlignment="1" applyProtection="1">
      <alignment horizontal="right" wrapText="1"/>
      <protection locked="0"/>
    </xf>
    <xf numFmtId="4" fontId="2" fillId="23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9" fontId="3" fillId="22" borderId="15" xfId="0" applyNumberFormat="1" applyFont="1" applyFill="1" applyBorder="1" applyAlignment="1">
      <alignment horizontal="left" wrapText="1"/>
    </xf>
    <xf numFmtId="49" fontId="2" fillId="22" borderId="12" xfId="0" applyNumberFormat="1" applyFont="1" applyFill="1" applyBorder="1" applyAlignment="1">
      <alignment horizontal="center"/>
    </xf>
    <xf numFmtId="4" fontId="2" fillId="22" borderId="12" xfId="0" applyNumberFormat="1" applyFont="1" applyFill="1" applyBorder="1" applyAlignment="1">
      <alignment horizontal="center"/>
    </xf>
    <xf numFmtId="4" fontId="2" fillId="22" borderId="20" xfId="0" applyNumberFormat="1" applyFont="1" applyFill="1" applyBorder="1" applyAlignment="1">
      <alignment horizontal="center"/>
    </xf>
    <xf numFmtId="4" fontId="2" fillId="22" borderId="32" xfId="0" applyNumberFormat="1" applyFont="1" applyFill="1" applyBorder="1" applyAlignment="1">
      <alignment horizontal="center"/>
    </xf>
    <xf numFmtId="4" fontId="2" fillId="22" borderId="35" xfId="0" applyNumberFormat="1" applyFont="1" applyFill="1" applyBorder="1" applyAlignment="1" applyProtection="1">
      <alignment horizontal="right"/>
    </xf>
    <xf numFmtId="49" fontId="2" fillId="22" borderId="47" xfId="0" applyNumberFormat="1" applyFont="1" applyFill="1" applyBorder="1" applyAlignment="1">
      <alignment horizontal="center"/>
    </xf>
    <xf numFmtId="49" fontId="2" fillId="22" borderId="53" xfId="0" applyNumberFormat="1" applyFont="1" applyFill="1" applyBorder="1" applyAlignment="1">
      <alignment horizontal="center"/>
    </xf>
    <xf numFmtId="4" fontId="2" fillId="22" borderId="32" xfId="0" applyNumberFormat="1" applyFont="1" applyFill="1" applyBorder="1" applyAlignment="1" applyProtection="1">
      <alignment horizontal="center"/>
    </xf>
    <xf numFmtId="49" fontId="2" fillId="22" borderId="49" xfId="0" applyNumberFormat="1" applyFont="1" applyFill="1" applyBorder="1" applyAlignment="1" applyProtection="1">
      <alignment horizontal="center"/>
      <protection locked="0"/>
    </xf>
    <xf numFmtId="49" fontId="2" fillId="22" borderId="52" xfId="0" applyNumberFormat="1" applyFont="1" applyFill="1" applyBorder="1" applyAlignment="1" applyProtection="1">
      <alignment horizontal="center"/>
      <protection locked="0"/>
    </xf>
    <xf numFmtId="49" fontId="2" fillId="22" borderId="33" xfId="0" applyNumberFormat="1" applyFont="1" applyFill="1" applyBorder="1" applyAlignment="1" applyProtection="1">
      <alignment horizontal="center"/>
      <protection locked="0"/>
    </xf>
    <xf numFmtId="4" fontId="2" fillId="22" borderId="12" xfId="0" applyNumberFormat="1" applyFont="1" applyFill="1" applyBorder="1" applyAlignment="1" applyProtection="1">
      <alignment horizontal="right"/>
      <protection locked="0"/>
    </xf>
    <xf numFmtId="0" fontId="2" fillId="22" borderId="32" xfId="0" applyNumberFormat="1" applyFont="1" applyFill="1" applyBorder="1" applyAlignment="1">
      <alignment horizontal="center"/>
    </xf>
    <xf numFmtId="0" fontId="3" fillId="22" borderId="46" xfId="0" applyFont="1" applyFill="1" applyBorder="1" applyAlignment="1">
      <alignment horizontal="left" wrapText="1"/>
    </xf>
    <xf numFmtId="4" fontId="2" fillId="22" borderId="33" xfId="0" applyNumberFormat="1" applyFont="1" applyFill="1" applyBorder="1" applyAlignment="1" applyProtection="1">
      <alignment horizontal="right"/>
      <protection locked="0"/>
    </xf>
    <xf numFmtId="49" fontId="2" fillId="22" borderId="35" xfId="0" applyNumberFormat="1" applyFont="1" applyFill="1" applyBorder="1" applyAlignment="1">
      <alignment horizontal="center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L301"/>
  <sheetViews>
    <sheetView tabSelected="1" topLeftCell="A25" workbookViewId="0">
      <selection activeCell="A216" sqref="A216"/>
    </sheetView>
  </sheetViews>
  <sheetFormatPr defaultRowHeight="12.75" x14ac:dyDescent="0.2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 x14ac:dyDescent="0.3">
      <c r="A1" s="33" t="s">
        <v>36</v>
      </c>
      <c r="B1" s="33"/>
      <c r="C1" s="33"/>
      <c r="D1" s="33"/>
      <c r="E1" s="33"/>
      <c r="F1" s="33"/>
      <c r="G1" s="33"/>
      <c r="H1" s="33"/>
      <c r="I1" s="34"/>
      <c r="J1" s="1" t="s">
        <v>3</v>
      </c>
      <c r="K1" s="4" t="s">
        <v>65</v>
      </c>
      <c r="L1" s="3"/>
    </row>
    <row r="2" spans="1:12" x14ac:dyDescent="0.2">
      <c r="A2" s="38"/>
      <c r="B2" s="39"/>
      <c r="C2" s="40"/>
      <c r="D2" s="40"/>
      <c r="E2" s="40"/>
      <c r="F2" s="40"/>
      <c r="G2" s="40"/>
      <c r="H2" s="41"/>
      <c r="I2" s="41"/>
      <c r="J2" s="42" t="s">
        <v>19</v>
      </c>
      <c r="K2" s="4" t="s">
        <v>68</v>
      </c>
      <c r="L2" s="3"/>
    </row>
    <row r="3" spans="1:12" x14ac:dyDescent="0.2">
      <c r="A3" s="43" t="s">
        <v>52</v>
      </c>
      <c r="B3" s="44" t="s">
        <v>62</v>
      </c>
      <c r="C3" s="44"/>
      <c r="D3" s="44"/>
      <c r="E3" s="45"/>
      <c r="F3" s="45"/>
      <c r="G3" s="46"/>
      <c r="H3" s="46"/>
      <c r="I3" s="43" t="s">
        <v>22</v>
      </c>
      <c r="J3" s="47">
        <v>43800</v>
      </c>
      <c r="K3" s="4" t="s">
        <v>8</v>
      </c>
      <c r="L3" s="3"/>
    </row>
    <row r="4" spans="1:12" x14ac:dyDescent="0.2">
      <c r="A4" s="39"/>
      <c r="B4" s="39"/>
      <c r="C4" s="39"/>
      <c r="D4" s="39"/>
      <c r="E4" s="39"/>
      <c r="F4" s="39"/>
      <c r="G4" s="39"/>
      <c r="H4" s="48"/>
      <c r="I4" s="49" t="s">
        <v>21</v>
      </c>
      <c r="J4" s="50" t="s">
        <v>63</v>
      </c>
      <c r="K4" s="4" t="s">
        <v>69</v>
      </c>
      <c r="L4" s="3"/>
    </row>
    <row r="5" spans="1:12" x14ac:dyDescent="0.2">
      <c r="A5" s="39" t="s">
        <v>37</v>
      </c>
      <c r="B5" s="51" t="s">
        <v>64</v>
      </c>
      <c r="C5" s="51"/>
      <c r="D5" s="51"/>
      <c r="E5" s="51"/>
      <c r="F5" s="51"/>
      <c r="G5" s="51"/>
      <c r="H5" s="51"/>
      <c r="I5" s="49" t="s">
        <v>30</v>
      </c>
      <c r="J5" s="52" t="s">
        <v>65</v>
      </c>
      <c r="K5" s="4"/>
      <c r="L5" s="3"/>
    </row>
    <row r="6" spans="1:12" x14ac:dyDescent="0.2">
      <c r="A6" s="39" t="s">
        <v>38</v>
      </c>
      <c r="B6" s="53" t="s">
        <v>61</v>
      </c>
      <c r="C6" s="53"/>
      <c r="D6" s="53"/>
      <c r="E6" s="53"/>
      <c r="F6" s="53"/>
      <c r="G6" s="53"/>
      <c r="H6" s="53"/>
      <c r="I6" s="49" t="s">
        <v>59</v>
      </c>
      <c r="J6" s="52" t="s">
        <v>70</v>
      </c>
      <c r="K6" s="4" t="s">
        <v>68</v>
      </c>
      <c r="L6" s="3"/>
    </row>
    <row r="7" spans="1:12" x14ac:dyDescent="0.2">
      <c r="A7" s="54" t="s">
        <v>60</v>
      </c>
      <c r="B7" s="39"/>
      <c r="C7" s="39"/>
      <c r="D7" s="39"/>
      <c r="E7" s="39"/>
      <c r="F7" s="39"/>
      <c r="G7" s="39"/>
      <c r="H7" s="48"/>
      <c r="I7" s="49"/>
      <c r="J7" s="52"/>
      <c r="K7" s="4"/>
    </row>
    <row r="8" spans="1:12" ht="13.5" thickBot="1" x14ac:dyDescent="0.25">
      <c r="A8" s="39" t="s">
        <v>1</v>
      </c>
      <c r="B8" s="39"/>
      <c r="C8" s="39"/>
      <c r="D8" s="39"/>
      <c r="E8" s="39"/>
      <c r="F8" s="39"/>
      <c r="G8" s="39"/>
      <c r="H8" s="48"/>
      <c r="I8" s="48"/>
      <c r="J8" s="55" t="s">
        <v>0</v>
      </c>
      <c r="K8" s="4" t="s">
        <v>66</v>
      </c>
    </row>
    <row r="9" spans="1:12" ht="15" x14ac:dyDescent="0.25">
      <c r="A9" s="56" t="s">
        <v>29</v>
      </c>
      <c r="B9" s="56"/>
      <c r="C9" s="56"/>
      <c r="D9" s="56"/>
      <c r="E9" s="56"/>
      <c r="F9" s="56"/>
      <c r="G9" s="56"/>
      <c r="H9" s="56"/>
      <c r="I9" s="56"/>
      <c r="J9" s="56"/>
      <c r="K9" s="27" t="s">
        <v>67</v>
      </c>
    </row>
    <row r="10" spans="1:12" x14ac:dyDescent="0.2">
      <c r="A10" s="57"/>
      <c r="B10" s="57"/>
      <c r="C10" s="58"/>
      <c r="D10" s="58"/>
      <c r="E10" s="58"/>
      <c r="F10" s="58"/>
      <c r="G10" s="58"/>
      <c r="H10" s="59"/>
      <c r="I10" s="59"/>
      <c r="J10" s="60"/>
      <c r="K10" s="28"/>
    </row>
    <row r="11" spans="1:12" ht="12.75" customHeight="1" x14ac:dyDescent="0.2">
      <c r="A11" s="61" t="s">
        <v>39</v>
      </c>
      <c r="B11" s="61" t="s">
        <v>40</v>
      </c>
      <c r="C11" s="62" t="s">
        <v>41</v>
      </c>
      <c r="D11" s="63"/>
      <c r="E11" s="63"/>
      <c r="F11" s="63"/>
      <c r="G11" s="64"/>
      <c r="H11" s="61" t="s">
        <v>42</v>
      </c>
      <c r="I11" s="61" t="s">
        <v>23</v>
      </c>
      <c r="J11" s="61" t="s">
        <v>43</v>
      </c>
      <c r="K11" s="20"/>
    </row>
    <row r="12" spans="1:12" x14ac:dyDescent="0.2">
      <c r="A12" s="65"/>
      <c r="B12" s="65"/>
      <c r="C12" s="66"/>
      <c r="D12" s="67"/>
      <c r="E12" s="67"/>
      <c r="F12" s="67"/>
      <c r="G12" s="68"/>
      <c r="H12" s="65"/>
      <c r="I12" s="65"/>
      <c r="J12" s="65"/>
      <c r="K12" s="20"/>
    </row>
    <row r="13" spans="1:12" x14ac:dyDescent="0.2">
      <c r="A13" s="69"/>
      <c r="B13" s="69"/>
      <c r="C13" s="70"/>
      <c r="D13" s="71"/>
      <c r="E13" s="71"/>
      <c r="F13" s="71"/>
      <c r="G13" s="72"/>
      <c r="H13" s="69"/>
      <c r="I13" s="69"/>
      <c r="J13" s="69"/>
      <c r="K13" s="20"/>
    </row>
    <row r="14" spans="1:12" ht="13.5" thickBot="1" x14ac:dyDescent="0.25">
      <c r="A14" s="73">
        <v>1</v>
      </c>
      <c r="B14" s="74">
        <v>2</v>
      </c>
      <c r="C14" s="75">
        <v>3</v>
      </c>
      <c r="D14" s="76"/>
      <c r="E14" s="76"/>
      <c r="F14" s="76"/>
      <c r="G14" s="77"/>
      <c r="H14" s="78" t="s">
        <v>2</v>
      </c>
      <c r="I14" s="78" t="s">
        <v>25</v>
      </c>
      <c r="J14" s="78" t="s">
        <v>26</v>
      </c>
      <c r="K14" s="21"/>
    </row>
    <row r="15" spans="1:12" x14ac:dyDescent="0.2">
      <c r="A15" s="79" t="s">
        <v>28</v>
      </c>
      <c r="B15" s="80" t="s">
        <v>6</v>
      </c>
      <c r="C15" s="81" t="s">
        <v>17</v>
      </c>
      <c r="D15" s="82"/>
      <c r="E15" s="82"/>
      <c r="F15" s="82"/>
      <c r="G15" s="83"/>
      <c r="H15" s="84">
        <v>9663352.7899999991</v>
      </c>
      <c r="I15" s="84">
        <v>8332718.0800000001</v>
      </c>
      <c r="J15" s="85">
        <v>1331473.33</v>
      </c>
    </row>
    <row r="16" spans="1:12" x14ac:dyDescent="0.2">
      <c r="A16" s="86" t="s">
        <v>4</v>
      </c>
      <c r="B16" s="87"/>
      <c r="C16" s="88"/>
      <c r="D16" s="89"/>
      <c r="E16" s="89"/>
      <c r="F16" s="89"/>
      <c r="G16" s="90"/>
      <c r="H16" s="84"/>
      <c r="I16" s="91"/>
      <c r="J16" s="92"/>
    </row>
    <row r="17" spans="1:12" x14ac:dyDescent="0.2">
      <c r="A17" s="93" t="s">
        <v>384</v>
      </c>
      <c r="B17" s="94" t="s">
        <v>6</v>
      </c>
      <c r="C17" s="95" t="s">
        <v>98</v>
      </c>
      <c r="D17" s="96" t="s">
        <v>385</v>
      </c>
      <c r="E17" s="89"/>
      <c r="F17" s="89"/>
      <c r="G17" s="90"/>
      <c r="H17" s="84">
        <v>4360192.1900000004</v>
      </c>
      <c r="I17" s="91">
        <v>3706588.63</v>
      </c>
      <c r="J17" s="92">
        <v>654442.18000000005</v>
      </c>
      <c r="K17" s="24" t="str">
        <f t="shared" ref="K17:K61" si="0">C17 &amp; D17 &amp; G17</f>
        <v>00010000000000000000</v>
      </c>
      <c r="L17" s="17" t="s">
        <v>355</v>
      </c>
    </row>
    <row r="18" spans="1:12" x14ac:dyDescent="0.2">
      <c r="A18" s="93" t="s">
        <v>386</v>
      </c>
      <c r="B18" s="94" t="s">
        <v>6</v>
      </c>
      <c r="C18" s="95" t="s">
        <v>98</v>
      </c>
      <c r="D18" s="96" t="s">
        <v>387</v>
      </c>
      <c r="E18" s="89"/>
      <c r="F18" s="89"/>
      <c r="G18" s="90"/>
      <c r="H18" s="84">
        <v>1140000</v>
      </c>
      <c r="I18" s="91">
        <v>1068249.68</v>
      </c>
      <c r="J18" s="92">
        <v>71750.320000000007</v>
      </c>
      <c r="K18" s="24" t="str">
        <f t="shared" si="0"/>
        <v>00010100000000000000</v>
      </c>
      <c r="L18" s="17" t="s">
        <v>388</v>
      </c>
    </row>
    <row r="19" spans="1:12" x14ac:dyDescent="0.2">
      <c r="A19" s="93" t="s">
        <v>389</v>
      </c>
      <c r="B19" s="94" t="s">
        <v>6</v>
      </c>
      <c r="C19" s="95" t="s">
        <v>98</v>
      </c>
      <c r="D19" s="96" t="s">
        <v>390</v>
      </c>
      <c r="E19" s="89"/>
      <c r="F19" s="89"/>
      <c r="G19" s="90"/>
      <c r="H19" s="84">
        <v>1140000</v>
      </c>
      <c r="I19" s="91">
        <v>1068249.68</v>
      </c>
      <c r="J19" s="92">
        <v>71750.320000000007</v>
      </c>
      <c r="K19" s="24" t="str">
        <f t="shared" si="0"/>
        <v>00010102000010000110</v>
      </c>
      <c r="L19" s="17" t="s">
        <v>391</v>
      </c>
    </row>
    <row r="20" spans="1:12" s="15" customFormat="1" ht="56.25" x14ac:dyDescent="0.2">
      <c r="A20" s="97" t="s">
        <v>392</v>
      </c>
      <c r="B20" s="98" t="s">
        <v>6</v>
      </c>
      <c r="C20" s="99" t="s">
        <v>98</v>
      </c>
      <c r="D20" s="100" t="s">
        <v>393</v>
      </c>
      <c r="E20" s="101"/>
      <c r="F20" s="101"/>
      <c r="G20" s="102"/>
      <c r="H20" s="103">
        <v>1138000</v>
      </c>
      <c r="I20" s="104">
        <v>1068248.58</v>
      </c>
      <c r="J20" s="105">
        <f>IF(IF(H20="",0,H20)=0,0,(IF(H20&gt;0,IF(I20&gt;H20,0,H20-I20),IF(I20&gt;H20,H20-I20,0))))</f>
        <v>69751.42</v>
      </c>
      <c r="K20" s="25" t="str">
        <f t="shared" si="0"/>
        <v>00010102010010000110</v>
      </c>
      <c r="L20" s="14" t="str">
        <f>C20 &amp; D20 &amp; G20</f>
        <v>00010102010010000110</v>
      </c>
    </row>
    <row r="21" spans="1:12" s="15" customFormat="1" ht="90" x14ac:dyDescent="0.2">
      <c r="A21" s="97" t="s">
        <v>394</v>
      </c>
      <c r="B21" s="98" t="s">
        <v>6</v>
      </c>
      <c r="C21" s="99" t="s">
        <v>98</v>
      </c>
      <c r="D21" s="100" t="s">
        <v>395</v>
      </c>
      <c r="E21" s="101"/>
      <c r="F21" s="101"/>
      <c r="G21" s="102"/>
      <c r="H21" s="103">
        <v>1000</v>
      </c>
      <c r="I21" s="104"/>
      <c r="J21" s="105">
        <f>IF(IF(H21="",0,H21)=0,0,(IF(H21&gt;0,IF(I21&gt;H21,0,H21-I21),IF(I21&gt;H21,H21-I21,0))))</f>
        <v>1000</v>
      </c>
      <c r="K21" s="25" t="str">
        <f t="shared" si="0"/>
        <v>00010102020010000110</v>
      </c>
      <c r="L21" s="14" t="str">
        <f>C21 &amp; D21 &amp; G21</f>
        <v>00010102020010000110</v>
      </c>
    </row>
    <row r="22" spans="1:12" s="15" customFormat="1" ht="33.75" x14ac:dyDescent="0.2">
      <c r="A22" s="97" t="s">
        <v>396</v>
      </c>
      <c r="B22" s="98" t="s">
        <v>6</v>
      </c>
      <c r="C22" s="99" t="s">
        <v>98</v>
      </c>
      <c r="D22" s="100" t="s">
        <v>397</v>
      </c>
      <c r="E22" s="101"/>
      <c r="F22" s="101"/>
      <c r="G22" s="102"/>
      <c r="H22" s="103">
        <v>1000</v>
      </c>
      <c r="I22" s="104">
        <v>1.1000000000000001</v>
      </c>
      <c r="J22" s="105">
        <f>IF(IF(H22="",0,H22)=0,0,(IF(H22&gt;0,IF(I22&gt;H22,0,H22-I22),IF(I22&gt;H22,H22-I22,0))))</f>
        <v>998.9</v>
      </c>
      <c r="K22" s="25" t="str">
        <f t="shared" si="0"/>
        <v>00010102030010000110</v>
      </c>
      <c r="L22" s="14" t="str">
        <f>C22 &amp; D22 &amp; G22</f>
        <v>00010102030010000110</v>
      </c>
    </row>
    <row r="23" spans="1:12" ht="22.5" x14ac:dyDescent="0.2">
      <c r="A23" s="93" t="s">
        <v>398</v>
      </c>
      <c r="B23" s="94" t="s">
        <v>6</v>
      </c>
      <c r="C23" s="95" t="s">
        <v>98</v>
      </c>
      <c r="D23" s="96" t="s">
        <v>399</v>
      </c>
      <c r="E23" s="89"/>
      <c r="F23" s="89"/>
      <c r="G23" s="90"/>
      <c r="H23" s="84">
        <v>1397392.19</v>
      </c>
      <c r="I23" s="91">
        <v>1278411.24</v>
      </c>
      <c r="J23" s="92">
        <v>119809.97</v>
      </c>
      <c r="K23" s="24" t="str">
        <f t="shared" si="0"/>
        <v>00010300000000000000</v>
      </c>
      <c r="L23" s="17" t="s">
        <v>400</v>
      </c>
    </row>
    <row r="24" spans="1:12" ht="22.5" x14ac:dyDescent="0.2">
      <c r="A24" s="93" t="s">
        <v>401</v>
      </c>
      <c r="B24" s="94" t="s">
        <v>6</v>
      </c>
      <c r="C24" s="95" t="s">
        <v>98</v>
      </c>
      <c r="D24" s="96" t="s">
        <v>402</v>
      </c>
      <c r="E24" s="89"/>
      <c r="F24" s="89"/>
      <c r="G24" s="90"/>
      <c r="H24" s="84">
        <v>1397392.19</v>
      </c>
      <c r="I24" s="91">
        <v>1278411.24</v>
      </c>
      <c r="J24" s="92">
        <v>119809.97</v>
      </c>
      <c r="K24" s="24" t="str">
        <f t="shared" si="0"/>
        <v>00010302000010000110</v>
      </c>
      <c r="L24" s="17" t="s">
        <v>403</v>
      </c>
    </row>
    <row r="25" spans="1:12" ht="56.25" x14ac:dyDescent="0.2">
      <c r="A25" s="93" t="s">
        <v>404</v>
      </c>
      <c r="B25" s="94" t="s">
        <v>6</v>
      </c>
      <c r="C25" s="95" t="s">
        <v>98</v>
      </c>
      <c r="D25" s="96" t="s">
        <v>405</v>
      </c>
      <c r="E25" s="89"/>
      <c r="F25" s="89"/>
      <c r="G25" s="90"/>
      <c r="H25" s="84">
        <v>638265.97</v>
      </c>
      <c r="I25" s="91">
        <v>581058.1</v>
      </c>
      <c r="J25" s="92">
        <v>57207.87</v>
      </c>
      <c r="K25" s="24" t="str">
        <f t="shared" si="0"/>
        <v>00010302230010000110</v>
      </c>
      <c r="L25" s="17" t="s">
        <v>406</v>
      </c>
    </row>
    <row r="26" spans="1:12" s="15" customFormat="1" ht="90" x14ac:dyDescent="0.2">
      <c r="A26" s="97" t="s">
        <v>407</v>
      </c>
      <c r="B26" s="98" t="s">
        <v>6</v>
      </c>
      <c r="C26" s="99" t="s">
        <v>98</v>
      </c>
      <c r="D26" s="100" t="s">
        <v>408</v>
      </c>
      <c r="E26" s="101"/>
      <c r="F26" s="101"/>
      <c r="G26" s="102"/>
      <c r="H26" s="103">
        <v>638265.97</v>
      </c>
      <c r="I26" s="104">
        <v>581058.1</v>
      </c>
      <c r="J26" s="105">
        <f>IF(IF(H26="",0,H26)=0,0,(IF(H26&gt;0,IF(I26&gt;H26,0,H26-I26),IF(I26&gt;H26,H26-I26,0))))</f>
        <v>57207.87</v>
      </c>
      <c r="K26" s="25" t="str">
        <f t="shared" si="0"/>
        <v>00010302231010000110</v>
      </c>
      <c r="L26" s="14" t="str">
        <f>C26 &amp; D26 &amp; G26</f>
        <v>00010302231010000110</v>
      </c>
    </row>
    <row r="27" spans="1:12" ht="78.75" x14ac:dyDescent="0.2">
      <c r="A27" s="93" t="s">
        <v>409</v>
      </c>
      <c r="B27" s="94" t="s">
        <v>6</v>
      </c>
      <c r="C27" s="95" t="s">
        <v>98</v>
      </c>
      <c r="D27" s="96" t="s">
        <v>410</v>
      </c>
      <c r="E27" s="89"/>
      <c r="F27" s="89"/>
      <c r="G27" s="90"/>
      <c r="H27" s="84">
        <v>3449.76</v>
      </c>
      <c r="I27" s="91">
        <v>4278.78</v>
      </c>
      <c r="J27" s="92">
        <v>0</v>
      </c>
      <c r="K27" s="24" t="str">
        <f t="shared" si="0"/>
        <v>00010302240010000110</v>
      </c>
      <c r="L27" s="17" t="s">
        <v>411</v>
      </c>
    </row>
    <row r="28" spans="1:12" s="15" customFormat="1" ht="101.25" x14ac:dyDescent="0.2">
      <c r="A28" s="97" t="s">
        <v>412</v>
      </c>
      <c r="B28" s="98" t="s">
        <v>6</v>
      </c>
      <c r="C28" s="99" t="s">
        <v>98</v>
      </c>
      <c r="D28" s="100" t="s">
        <v>413</v>
      </c>
      <c r="E28" s="101"/>
      <c r="F28" s="101"/>
      <c r="G28" s="102"/>
      <c r="H28" s="103">
        <v>3449.76</v>
      </c>
      <c r="I28" s="104">
        <v>4278.78</v>
      </c>
      <c r="J28" s="105">
        <f>IF(IF(H28="",0,H28)=0,0,(IF(H28&gt;0,IF(I28&gt;H28,0,H28-I28),IF(I28&gt;H28,H28-I28,0))))</f>
        <v>0</v>
      </c>
      <c r="K28" s="25" t="str">
        <f t="shared" si="0"/>
        <v>00010302241010000110</v>
      </c>
      <c r="L28" s="14" t="str">
        <f>C28 &amp; D28 &amp; G28</f>
        <v>00010302241010000110</v>
      </c>
    </row>
    <row r="29" spans="1:12" ht="56.25" x14ac:dyDescent="0.2">
      <c r="A29" s="93" t="s">
        <v>414</v>
      </c>
      <c r="B29" s="94" t="s">
        <v>6</v>
      </c>
      <c r="C29" s="95" t="s">
        <v>98</v>
      </c>
      <c r="D29" s="96" t="s">
        <v>415</v>
      </c>
      <c r="E29" s="89"/>
      <c r="F29" s="89"/>
      <c r="G29" s="90"/>
      <c r="H29" s="84">
        <v>854960.69</v>
      </c>
      <c r="I29" s="91">
        <v>780584.08</v>
      </c>
      <c r="J29" s="92">
        <v>74376.61</v>
      </c>
      <c r="K29" s="24" t="str">
        <f t="shared" si="0"/>
        <v>00010302250010000110</v>
      </c>
      <c r="L29" s="17" t="s">
        <v>416</v>
      </c>
    </row>
    <row r="30" spans="1:12" s="15" customFormat="1" ht="90" x14ac:dyDescent="0.2">
      <c r="A30" s="97" t="s">
        <v>417</v>
      </c>
      <c r="B30" s="98" t="s">
        <v>6</v>
      </c>
      <c r="C30" s="99" t="s">
        <v>98</v>
      </c>
      <c r="D30" s="100" t="s">
        <v>418</v>
      </c>
      <c r="E30" s="101"/>
      <c r="F30" s="101"/>
      <c r="G30" s="102"/>
      <c r="H30" s="103">
        <v>854960.69</v>
      </c>
      <c r="I30" s="104">
        <v>780584.08</v>
      </c>
      <c r="J30" s="105">
        <f>IF(IF(H30="",0,H30)=0,0,(IF(H30&gt;0,IF(I30&gt;H30,0,H30-I30),IF(I30&gt;H30,H30-I30,0))))</f>
        <v>74376.61</v>
      </c>
      <c r="K30" s="25" t="str">
        <f t="shared" si="0"/>
        <v>00010302251010000110</v>
      </c>
      <c r="L30" s="14" t="str">
        <f>C30 &amp; D30 &amp; G30</f>
        <v>00010302251010000110</v>
      </c>
    </row>
    <row r="31" spans="1:12" ht="56.25" x14ac:dyDescent="0.2">
      <c r="A31" s="93" t="s">
        <v>419</v>
      </c>
      <c r="B31" s="94" t="s">
        <v>6</v>
      </c>
      <c r="C31" s="95" t="s">
        <v>98</v>
      </c>
      <c r="D31" s="96" t="s">
        <v>420</v>
      </c>
      <c r="E31" s="89"/>
      <c r="F31" s="89"/>
      <c r="G31" s="90"/>
      <c r="H31" s="84">
        <v>-99284.23</v>
      </c>
      <c r="I31" s="91">
        <v>-87509.72</v>
      </c>
      <c r="J31" s="92">
        <v>-11774.51</v>
      </c>
      <c r="K31" s="24" t="str">
        <f t="shared" si="0"/>
        <v>00010302260010000110</v>
      </c>
      <c r="L31" s="17" t="s">
        <v>421</v>
      </c>
    </row>
    <row r="32" spans="1:12" s="15" customFormat="1" ht="90" x14ac:dyDescent="0.2">
      <c r="A32" s="97" t="s">
        <v>422</v>
      </c>
      <c r="B32" s="98" t="s">
        <v>6</v>
      </c>
      <c r="C32" s="99" t="s">
        <v>98</v>
      </c>
      <c r="D32" s="100" t="s">
        <v>423</v>
      </c>
      <c r="E32" s="101"/>
      <c r="F32" s="101"/>
      <c r="G32" s="102"/>
      <c r="H32" s="103">
        <v>-99284.23</v>
      </c>
      <c r="I32" s="104">
        <v>-87509.72</v>
      </c>
      <c r="J32" s="105">
        <f>IF(IF(H32="",0,H32)=0,0,(IF(H32&gt;0,IF(I32&gt;H32,0,H32-I32),IF(I32&gt;H32,H32-I32,0))))</f>
        <v>-11774.51</v>
      </c>
      <c r="K32" s="25" t="str">
        <f t="shared" si="0"/>
        <v>00010302261010000110</v>
      </c>
      <c r="L32" s="14" t="str">
        <f>C32 &amp; D32 &amp; G32</f>
        <v>00010302261010000110</v>
      </c>
    </row>
    <row r="33" spans="1:12" x14ac:dyDescent="0.2">
      <c r="A33" s="93" t="s">
        <v>424</v>
      </c>
      <c r="B33" s="94" t="s">
        <v>6</v>
      </c>
      <c r="C33" s="95" t="s">
        <v>98</v>
      </c>
      <c r="D33" s="96" t="s">
        <v>425</v>
      </c>
      <c r="E33" s="89"/>
      <c r="F33" s="89"/>
      <c r="G33" s="90"/>
      <c r="H33" s="84"/>
      <c r="I33" s="91">
        <v>9.6</v>
      </c>
      <c r="J33" s="92">
        <v>0</v>
      </c>
      <c r="K33" s="24" t="str">
        <f t="shared" si="0"/>
        <v>00010500000000000000</v>
      </c>
      <c r="L33" s="17" t="s">
        <v>426</v>
      </c>
    </row>
    <row r="34" spans="1:12" x14ac:dyDescent="0.2">
      <c r="A34" s="93" t="s">
        <v>427</v>
      </c>
      <c r="B34" s="94" t="s">
        <v>6</v>
      </c>
      <c r="C34" s="95" t="s">
        <v>98</v>
      </c>
      <c r="D34" s="96" t="s">
        <v>428</v>
      </c>
      <c r="E34" s="89"/>
      <c r="F34" s="89"/>
      <c r="G34" s="90"/>
      <c r="H34" s="84"/>
      <c r="I34" s="91">
        <v>9.6</v>
      </c>
      <c r="J34" s="92">
        <v>0</v>
      </c>
      <c r="K34" s="24" t="str">
        <f t="shared" si="0"/>
        <v>00010503000010000110</v>
      </c>
      <c r="L34" s="17" t="s">
        <v>429</v>
      </c>
    </row>
    <row r="35" spans="1:12" s="15" customFormat="1" x14ac:dyDescent="0.2">
      <c r="A35" s="97" t="s">
        <v>427</v>
      </c>
      <c r="B35" s="98" t="s">
        <v>6</v>
      </c>
      <c r="C35" s="99" t="s">
        <v>98</v>
      </c>
      <c r="D35" s="100" t="s">
        <v>430</v>
      </c>
      <c r="E35" s="101"/>
      <c r="F35" s="101"/>
      <c r="G35" s="102"/>
      <c r="H35" s="103"/>
      <c r="I35" s="104">
        <v>9.6</v>
      </c>
      <c r="J35" s="105">
        <f>IF(IF(H35="",0,H35)=0,0,(IF(H35&gt;0,IF(I35&gt;H35,0,H35-I35),IF(I35&gt;H35,H35-I35,0))))</f>
        <v>0</v>
      </c>
      <c r="K35" s="25" t="str">
        <f t="shared" si="0"/>
        <v>00010503010010000110</v>
      </c>
      <c r="L35" s="14" t="str">
        <f>C35 &amp; D35 &amp; G35</f>
        <v>00010503010010000110</v>
      </c>
    </row>
    <row r="36" spans="1:12" x14ac:dyDescent="0.2">
      <c r="A36" s="93" t="s">
        <v>431</v>
      </c>
      <c r="B36" s="94" t="s">
        <v>6</v>
      </c>
      <c r="C36" s="95" t="s">
        <v>98</v>
      </c>
      <c r="D36" s="96" t="s">
        <v>432</v>
      </c>
      <c r="E36" s="89"/>
      <c r="F36" s="89"/>
      <c r="G36" s="90"/>
      <c r="H36" s="84">
        <v>1817800</v>
      </c>
      <c r="I36" s="91">
        <v>1356368.11</v>
      </c>
      <c r="J36" s="92">
        <v>461431.89</v>
      </c>
      <c r="K36" s="24" t="str">
        <f t="shared" si="0"/>
        <v>00010600000000000000</v>
      </c>
      <c r="L36" s="17" t="s">
        <v>433</v>
      </c>
    </row>
    <row r="37" spans="1:12" x14ac:dyDescent="0.2">
      <c r="A37" s="93" t="s">
        <v>434</v>
      </c>
      <c r="B37" s="94" t="s">
        <v>6</v>
      </c>
      <c r="C37" s="95" t="s">
        <v>98</v>
      </c>
      <c r="D37" s="96" t="s">
        <v>435</v>
      </c>
      <c r="E37" s="89"/>
      <c r="F37" s="89"/>
      <c r="G37" s="90"/>
      <c r="H37" s="84">
        <v>184000</v>
      </c>
      <c r="I37" s="91">
        <v>99524.39</v>
      </c>
      <c r="J37" s="92">
        <v>84475.61</v>
      </c>
      <c r="K37" s="24" t="str">
        <f t="shared" si="0"/>
        <v>00010601000000000110</v>
      </c>
      <c r="L37" s="17" t="s">
        <v>436</v>
      </c>
    </row>
    <row r="38" spans="1:12" s="15" customFormat="1" ht="33.75" x14ac:dyDescent="0.2">
      <c r="A38" s="97" t="s">
        <v>437</v>
      </c>
      <c r="B38" s="98" t="s">
        <v>6</v>
      </c>
      <c r="C38" s="99" t="s">
        <v>98</v>
      </c>
      <c r="D38" s="100" t="s">
        <v>438</v>
      </c>
      <c r="E38" s="101"/>
      <c r="F38" s="101"/>
      <c r="G38" s="102"/>
      <c r="H38" s="103">
        <v>184000</v>
      </c>
      <c r="I38" s="104">
        <v>99524.39</v>
      </c>
      <c r="J38" s="105">
        <f>IF(IF(H38="",0,H38)=0,0,(IF(H38&gt;0,IF(I38&gt;H38,0,H38-I38),IF(I38&gt;H38,H38-I38,0))))</f>
        <v>84475.61</v>
      </c>
      <c r="K38" s="25" t="str">
        <f t="shared" si="0"/>
        <v>00010601030100000110</v>
      </c>
      <c r="L38" s="14" t="str">
        <f>C38 &amp; D38 &amp; G38</f>
        <v>00010601030100000110</v>
      </c>
    </row>
    <row r="39" spans="1:12" x14ac:dyDescent="0.2">
      <c r="A39" s="93" t="s">
        <v>439</v>
      </c>
      <c r="B39" s="94" t="s">
        <v>6</v>
      </c>
      <c r="C39" s="95" t="s">
        <v>98</v>
      </c>
      <c r="D39" s="96" t="s">
        <v>440</v>
      </c>
      <c r="E39" s="89"/>
      <c r="F39" s="89"/>
      <c r="G39" s="90"/>
      <c r="H39" s="84">
        <v>1633800</v>
      </c>
      <c r="I39" s="91">
        <v>1256843.72</v>
      </c>
      <c r="J39" s="92">
        <v>376956.28</v>
      </c>
      <c r="K39" s="24" t="str">
        <f t="shared" si="0"/>
        <v>00010606000000000110</v>
      </c>
      <c r="L39" s="17" t="s">
        <v>441</v>
      </c>
    </row>
    <row r="40" spans="1:12" x14ac:dyDescent="0.2">
      <c r="A40" s="93" t="s">
        <v>442</v>
      </c>
      <c r="B40" s="94" t="s">
        <v>6</v>
      </c>
      <c r="C40" s="95" t="s">
        <v>98</v>
      </c>
      <c r="D40" s="96" t="s">
        <v>443</v>
      </c>
      <c r="E40" s="89"/>
      <c r="F40" s="89"/>
      <c r="G40" s="90"/>
      <c r="H40" s="84">
        <v>633800</v>
      </c>
      <c r="I40" s="91">
        <v>413779.5</v>
      </c>
      <c r="J40" s="92">
        <v>220020.5</v>
      </c>
      <c r="K40" s="24" t="str">
        <f t="shared" si="0"/>
        <v>00010606030000000110</v>
      </c>
      <c r="L40" s="17" t="s">
        <v>444</v>
      </c>
    </row>
    <row r="41" spans="1:12" s="15" customFormat="1" ht="22.5" x14ac:dyDescent="0.2">
      <c r="A41" s="97" t="s">
        <v>445</v>
      </c>
      <c r="B41" s="98" t="s">
        <v>6</v>
      </c>
      <c r="C41" s="99" t="s">
        <v>98</v>
      </c>
      <c r="D41" s="100" t="s">
        <v>446</v>
      </c>
      <c r="E41" s="101"/>
      <c r="F41" s="101"/>
      <c r="G41" s="102"/>
      <c r="H41" s="103">
        <v>633800</v>
      </c>
      <c r="I41" s="104">
        <v>413779.5</v>
      </c>
      <c r="J41" s="105">
        <f>IF(IF(H41="",0,H41)=0,0,(IF(H41&gt;0,IF(I41&gt;H41,0,H41-I41),IF(I41&gt;H41,H41-I41,0))))</f>
        <v>220020.5</v>
      </c>
      <c r="K41" s="25" t="str">
        <f t="shared" si="0"/>
        <v>00010606033100000110</v>
      </c>
      <c r="L41" s="14" t="str">
        <f>C41 &amp; D41 &amp; G41</f>
        <v>00010606033100000110</v>
      </c>
    </row>
    <row r="42" spans="1:12" x14ac:dyDescent="0.2">
      <c r="A42" s="93" t="s">
        <v>447</v>
      </c>
      <c r="B42" s="94" t="s">
        <v>6</v>
      </c>
      <c r="C42" s="95" t="s">
        <v>98</v>
      </c>
      <c r="D42" s="96" t="s">
        <v>448</v>
      </c>
      <c r="E42" s="89"/>
      <c r="F42" s="89"/>
      <c r="G42" s="90"/>
      <c r="H42" s="84">
        <v>1000000</v>
      </c>
      <c r="I42" s="91">
        <v>843064.22</v>
      </c>
      <c r="J42" s="92">
        <v>156935.78</v>
      </c>
      <c r="K42" s="24" t="str">
        <f t="shared" si="0"/>
        <v>00010606040000000110</v>
      </c>
      <c r="L42" s="17" t="s">
        <v>449</v>
      </c>
    </row>
    <row r="43" spans="1:12" s="15" customFormat="1" ht="33.75" x14ac:dyDescent="0.2">
      <c r="A43" s="97" t="s">
        <v>450</v>
      </c>
      <c r="B43" s="98" t="s">
        <v>6</v>
      </c>
      <c r="C43" s="99" t="s">
        <v>98</v>
      </c>
      <c r="D43" s="100" t="s">
        <v>451</v>
      </c>
      <c r="E43" s="101"/>
      <c r="F43" s="101"/>
      <c r="G43" s="102"/>
      <c r="H43" s="103">
        <v>1000000</v>
      </c>
      <c r="I43" s="104">
        <v>843064.22</v>
      </c>
      <c r="J43" s="105">
        <f>IF(IF(H43="",0,H43)=0,0,(IF(H43&gt;0,IF(I43&gt;H43,0,H43-I43),IF(I43&gt;H43,H43-I43,0))))</f>
        <v>156935.78</v>
      </c>
      <c r="K43" s="25" t="str">
        <f t="shared" si="0"/>
        <v>00010606043100000110</v>
      </c>
      <c r="L43" s="14" t="str">
        <f>C43 &amp; D43 &amp; G43</f>
        <v>00010606043100000110</v>
      </c>
    </row>
    <row r="44" spans="1:12" x14ac:dyDescent="0.2">
      <c r="A44" s="93" t="s">
        <v>452</v>
      </c>
      <c r="B44" s="94" t="s">
        <v>6</v>
      </c>
      <c r="C44" s="95" t="s">
        <v>98</v>
      </c>
      <c r="D44" s="96" t="s">
        <v>453</v>
      </c>
      <c r="E44" s="89"/>
      <c r="F44" s="89"/>
      <c r="G44" s="90"/>
      <c r="H44" s="84">
        <v>5000</v>
      </c>
      <c r="I44" s="91">
        <v>3550</v>
      </c>
      <c r="J44" s="92">
        <v>1450</v>
      </c>
      <c r="K44" s="24" t="str">
        <f t="shared" si="0"/>
        <v>00010800000000000000</v>
      </c>
      <c r="L44" s="17" t="s">
        <v>454</v>
      </c>
    </row>
    <row r="45" spans="1:12" ht="33.75" x14ac:dyDescent="0.2">
      <c r="A45" s="93" t="s">
        <v>455</v>
      </c>
      <c r="B45" s="94" t="s">
        <v>6</v>
      </c>
      <c r="C45" s="95" t="s">
        <v>98</v>
      </c>
      <c r="D45" s="96" t="s">
        <v>456</v>
      </c>
      <c r="E45" s="89"/>
      <c r="F45" s="89"/>
      <c r="G45" s="90"/>
      <c r="H45" s="84">
        <v>5000</v>
      </c>
      <c r="I45" s="91">
        <v>3550</v>
      </c>
      <c r="J45" s="92">
        <v>1450</v>
      </c>
      <c r="K45" s="24" t="str">
        <f t="shared" si="0"/>
        <v>00010804000010000110</v>
      </c>
      <c r="L45" s="17" t="s">
        <v>457</v>
      </c>
    </row>
    <row r="46" spans="1:12" s="15" customFormat="1" ht="56.25" x14ac:dyDescent="0.2">
      <c r="A46" s="97" t="s">
        <v>458</v>
      </c>
      <c r="B46" s="98" t="s">
        <v>6</v>
      </c>
      <c r="C46" s="99" t="s">
        <v>98</v>
      </c>
      <c r="D46" s="100" t="s">
        <v>459</v>
      </c>
      <c r="E46" s="101"/>
      <c r="F46" s="101"/>
      <c r="G46" s="102"/>
      <c r="H46" s="103">
        <v>5000</v>
      </c>
      <c r="I46" s="104">
        <v>3550</v>
      </c>
      <c r="J46" s="105">
        <f>IF(IF(H46="",0,H46)=0,0,(IF(H46&gt;0,IF(I46&gt;H46,0,H46-I46),IF(I46&gt;H46,H46-I46,0))))</f>
        <v>1450</v>
      </c>
      <c r="K46" s="25" t="str">
        <f t="shared" si="0"/>
        <v>00010804020010000110</v>
      </c>
      <c r="L46" s="14" t="str">
        <f>C46 &amp; D46 &amp; G46</f>
        <v>00010804020010000110</v>
      </c>
    </row>
    <row r="47" spans="1:12" x14ac:dyDescent="0.2">
      <c r="A47" s="93" t="s">
        <v>460</v>
      </c>
      <c r="B47" s="94" t="s">
        <v>6</v>
      </c>
      <c r="C47" s="95" t="s">
        <v>98</v>
      </c>
      <c r="D47" s="96" t="s">
        <v>461</v>
      </c>
      <c r="E47" s="89"/>
      <c r="F47" s="89"/>
      <c r="G47" s="90"/>
      <c r="H47" s="84">
        <v>5303160.5999999996</v>
      </c>
      <c r="I47" s="91">
        <v>4626129.45</v>
      </c>
      <c r="J47" s="92">
        <v>677031.15</v>
      </c>
      <c r="K47" s="24" t="str">
        <f t="shared" si="0"/>
        <v>00020000000000000000</v>
      </c>
      <c r="L47" s="17" t="s">
        <v>462</v>
      </c>
    </row>
    <row r="48" spans="1:12" ht="33.75" x14ac:dyDescent="0.2">
      <c r="A48" s="93" t="s">
        <v>463</v>
      </c>
      <c r="B48" s="94" t="s">
        <v>6</v>
      </c>
      <c r="C48" s="95" t="s">
        <v>98</v>
      </c>
      <c r="D48" s="96" t="s">
        <v>464</v>
      </c>
      <c r="E48" s="89"/>
      <c r="F48" s="89"/>
      <c r="G48" s="90"/>
      <c r="H48" s="84">
        <v>5303160.5999999996</v>
      </c>
      <c r="I48" s="91">
        <v>4626129.45</v>
      </c>
      <c r="J48" s="92">
        <v>677031.15</v>
      </c>
      <c r="K48" s="24" t="str">
        <f t="shared" si="0"/>
        <v>00020200000000000000</v>
      </c>
      <c r="L48" s="17" t="s">
        <v>465</v>
      </c>
    </row>
    <row r="49" spans="1:12" ht="22.5" x14ac:dyDescent="0.2">
      <c r="A49" s="93" t="s">
        <v>466</v>
      </c>
      <c r="B49" s="94" t="s">
        <v>6</v>
      </c>
      <c r="C49" s="95" t="s">
        <v>98</v>
      </c>
      <c r="D49" s="96" t="s">
        <v>467</v>
      </c>
      <c r="E49" s="89"/>
      <c r="F49" s="89"/>
      <c r="G49" s="90"/>
      <c r="H49" s="84">
        <v>2754500</v>
      </c>
      <c r="I49" s="91">
        <v>2572028.85</v>
      </c>
      <c r="J49" s="92">
        <v>182471.15</v>
      </c>
      <c r="K49" s="24" t="str">
        <f t="shared" si="0"/>
        <v>00020210000000000150</v>
      </c>
      <c r="L49" s="17" t="s">
        <v>468</v>
      </c>
    </row>
    <row r="50" spans="1:12" x14ac:dyDescent="0.2">
      <c r="A50" s="93" t="s">
        <v>469</v>
      </c>
      <c r="B50" s="94" t="s">
        <v>6</v>
      </c>
      <c r="C50" s="95" t="s">
        <v>98</v>
      </c>
      <c r="D50" s="96" t="s">
        <v>470</v>
      </c>
      <c r="E50" s="89"/>
      <c r="F50" s="89"/>
      <c r="G50" s="90"/>
      <c r="H50" s="84">
        <v>2754500</v>
      </c>
      <c r="I50" s="91">
        <v>2572028.85</v>
      </c>
      <c r="J50" s="92">
        <v>182471.15</v>
      </c>
      <c r="K50" s="24" t="str">
        <f t="shared" si="0"/>
        <v>00020215001000000150</v>
      </c>
      <c r="L50" s="17" t="s">
        <v>471</v>
      </c>
    </row>
    <row r="51" spans="1:12" s="15" customFormat="1" ht="22.5" x14ac:dyDescent="0.2">
      <c r="A51" s="97" t="s">
        <v>472</v>
      </c>
      <c r="B51" s="98" t="s">
        <v>6</v>
      </c>
      <c r="C51" s="99" t="s">
        <v>98</v>
      </c>
      <c r="D51" s="100" t="s">
        <v>473</v>
      </c>
      <c r="E51" s="101"/>
      <c r="F51" s="101"/>
      <c r="G51" s="102"/>
      <c r="H51" s="103">
        <v>2754500</v>
      </c>
      <c r="I51" s="104">
        <v>2572028.85</v>
      </c>
      <c r="J51" s="105">
        <f>IF(IF(H51="",0,H51)=0,0,(IF(H51&gt;0,IF(I51&gt;H51,0,H51-I51),IF(I51&gt;H51,H51-I51,0))))</f>
        <v>182471.15</v>
      </c>
      <c r="K51" s="25" t="str">
        <f t="shared" si="0"/>
        <v>00020215001100000150</v>
      </c>
      <c r="L51" s="14" t="str">
        <f>C51 &amp; D51 &amp; G51</f>
        <v>00020215001100000150</v>
      </c>
    </row>
    <row r="52" spans="1:12" ht="22.5" x14ac:dyDescent="0.2">
      <c r="A52" s="93" t="s">
        <v>474</v>
      </c>
      <c r="B52" s="94" t="s">
        <v>6</v>
      </c>
      <c r="C52" s="95" t="s">
        <v>98</v>
      </c>
      <c r="D52" s="96" t="s">
        <v>475</v>
      </c>
      <c r="E52" s="89"/>
      <c r="F52" s="89"/>
      <c r="G52" s="90"/>
      <c r="H52" s="84">
        <v>2370064.6</v>
      </c>
      <c r="I52" s="91">
        <v>1875504.6</v>
      </c>
      <c r="J52" s="92">
        <v>494560</v>
      </c>
      <c r="K52" s="24" t="str">
        <f t="shared" si="0"/>
        <v>00020220000000000150</v>
      </c>
      <c r="L52" s="17" t="s">
        <v>476</v>
      </c>
    </row>
    <row r="53" spans="1:12" ht="22.5" x14ac:dyDescent="0.2">
      <c r="A53" s="93" t="s">
        <v>477</v>
      </c>
      <c r="B53" s="94" t="s">
        <v>6</v>
      </c>
      <c r="C53" s="95" t="s">
        <v>98</v>
      </c>
      <c r="D53" s="96" t="s">
        <v>478</v>
      </c>
      <c r="E53" s="89"/>
      <c r="F53" s="89"/>
      <c r="G53" s="90"/>
      <c r="H53" s="84">
        <v>1042600</v>
      </c>
      <c r="I53" s="91">
        <v>1042600</v>
      </c>
      <c r="J53" s="92">
        <v>0</v>
      </c>
      <c r="K53" s="24" t="str">
        <f t="shared" si="0"/>
        <v>00020225567000000150</v>
      </c>
      <c r="L53" s="17" t="s">
        <v>479</v>
      </c>
    </row>
    <row r="54" spans="1:12" s="15" customFormat="1" ht="22.5" x14ac:dyDescent="0.2">
      <c r="A54" s="97" t="s">
        <v>480</v>
      </c>
      <c r="B54" s="98" t="s">
        <v>6</v>
      </c>
      <c r="C54" s="99" t="s">
        <v>98</v>
      </c>
      <c r="D54" s="100" t="s">
        <v>481</v>
      </c>
      <c r="E54" s="101"/>
      <c r="F54" s="101"/>
      <c r="G54" s="102"/>
      <c r="H54" s="103">
        <v>1042600</v>
      </c>
      <c r="I54" s="104">
        <v>1042600</v>
      </c>
      <c r="J54" s="105">
        <f>IF(IF(H54="",0,H54)=0,0,(IF(H54&gt;0,IF(I54&gt;H54,0,H54-I54),IF(I54&gt;H54,H54-I54,0))))</f>
        <v>0</v>
      </c>
      <c r="K54" s="25" t="str">
        <f t="shared" si="0"/>
        <v>00020225567100000150</v>
      </c>
      <c r="L54" s="14" t="str">
        <f>C54 &amp; D54 &amp; G54</f>
        <v>00020225567100000150</v>
      </c>
    </row>
    <row r="55" spans="1:12" x14ac:dyDescent="0.2">
      <c r="A55" s="93" t="s">
        <v>482</v>
      </c>
      <c r="B55" s="94" t="s">
        <v>6</v>
      </c>
      <c r="C55" s="95" t="s">
        <v>98</v>
      </c>
      <c r="D55" s="96" t="s">
        <v>483</v>
      </c>
      <c r="E55" s="89"/>
      <c r="F55" s="89"/>
      <c r="G55" s="90"/>
      <c r="H55" s="84">
        <v>1327464.6000000001</v>
      </c>
      <c r="I55" s="91">
        <v>832904.6</v>
      </c>
      <c r="J55" s="92">
        <v>494560</v>
      </c>
      <c r="K55" s="24" t="str">
        <f t="shared" si="0"/>
        <v>00020229999000000150</v>
      </c>
      <c r="L55" s="17" t="s">
        <v>484</v>
      </c>
    </row>
    <row r="56" spans="1:12" s="15" customFormat="1" x14ac:dyDescent="0.2">
      <c r="A56" s="97" t="s">
        <v>485</v>
      </c>
      <c r="B56" s="98" t="s">
        <v>6</v>
      </c>
      <c r="C56" s="99" t="s">
        <v>98</v>
      </c>
      <c r="D56" s="100" t="s">
        <v>486</v>
      </c>
      <c r="E56" s="101"/>
      <c r="F56" s="101"/>
      <c r="G56" s="102"/>
      <c r="H56" s="103">
        <v>1327464.6000000001</v>
      </c>
      <c r="I56" s="104">
        <v>832904.6</v>
      </c>
      <c r="J56" s="105">
        <f>IF(IF(H56="",0,H56)=0,0,(IF(H56&gt;0,IF(I56&gt;H56,0,H56-I56),IF(I56&gt;H56,H56-I56,0))))</f>
        <v>494560</v>
      </c>
      <c r="K56" s="25" t="str">
        <f t="shared" si="0"/>
        <v>00020229999100000150</v>
      </c>
      <c r="L56" s="14" t="str">
        <f>C56 &amp; D56 &amp; G56</f>
        <v>00020229999100000150</v>
      </c>
    </row>
    <row r="57" spans="1:12" ht="22.5" x14ac:dyDescent="0.2">
      <c r="A57" s="93" t="s">
        <v>487</v>
      </c>
      <c r="B57" s="94" t="s">
        <v>6</v>
      </c>
      <c r="C57" s="95" t="s">
        <v>98</v>
      </c>
      <c r="D57" s="96" t="s">
        <v>488</v>
      </c>
      <c r="E57" s="89"/>
      <c r="F57" s="89"/>
      <c r="G57" s="90"/>
      <c r="H57" s="84">
        <v>178596</v>
      </c>
      <c r="I57" s="91">
        <v>178596</v>
      </c>
      <c r="J57" s="92">
        <v>0</v>
      </c>
      <c r="K57" s="24" t="str">
        <f t="shared" si="0"/>
        <v>00020230000000000150</v>
      </c>
      <c r="L57" s="17" t="s">
        <v>489</v>
      </c>
    </row>
    <row r="58" spans="1:12" ht="33.75" x14ac:dyDescent="0.2">
      <c r="A58" s="93" t="s">
        <v>490</v>
      </c>
      <c r="B58" s="94" t="s">
        <v>6</v>
      </c>
      <c r="C58" s="95" t="s">
        <v>98</v>
      </c>
      <c r="D58" s="96" t="s">
        <v>491</v>
      </c>
      <c r="E58" s="89"/>
      <c r="F58" s="89"/>
      <c r="G58" s="90"/>
      <c r="H58" s="84">
        <v>99075</v>
      </c>
      <c r="I58" s="91">
        <v>99075</v>
      </c>
      <c r="J58" s="92">
        <v>0</v>
      </c>
      <c r="K58" s="24" t="str">
        <f t="shared" si="0"/>
        <v>00020230024000000150</v>
      </c>
      <c r="L58" s="17" t="s">
        <v>492</v>
      </c>
    </row>
    <row r="59" spans="1:12" s="15" customFormat="1" ht="33.75" x14ac:dyDescent="0.2">
      <c r="A59" s="97" t="s">
        <v>493</v>
      </c>
      <c r="B59" s="98" t="s">
        <v>6</v>
      </c>
      <c r="C59" s="99" t="s">
        <v>98</v>
      </c>
      <c r="D59" s="100" t="s">
        <v>494</v>
      </c>
      <c r="E59" s="101"/>
      <c r="F59" s="101"/>
      <c r="G59" s="102"/>
      <c r="H59" s="103">
        <v>99075</v>
      </c>
      <c r="I59" s="104">
        <v>99075</v>
      </c>
      <c r="J59" s="105">
        <f>IF(IF(H59="",0,H59)=0,0,(IF(H59&gt;0,IF(I59&gt;H59,0,H59-I59),IF(I59&gt;H59,H59-I59,0))))</f>
        <v>0</v>
      </c>
      <c r="K59" s="25" t="str">
        <f t="shared" si="0"/>
        <v>00020230024100000150</v>
      </c>
      <c r="L59" s="14" t="str">
        <f>C59 &amp; D59 &amp; G59</f>
        <v>00020230024100000150</v>
      </c>
    </row>
    <row r="60" spans="1:12" ht="33.75" x14ac:dyDescent="0.2">
      <c r="A60" s="93" t="s">
        <v>495</v>
      </c>
      <c r="B60" s="94" t="s">
        <v>6</v>
      </c>
      <c r="C60" s="95" t="s">
        <v>98</v>
      </c>
      <c r="D60" s="96" t="s">
        <v>496</v>
      </c>
      <c r="E60" s="89"/>
      <c r="F60" s="89"/>
      <c r="G60" s="90"/>
      <c r="H60" s="84">
        <v>79521</v>
      </c>
      <c r="I60" s="91">
        <v>79521</v>
      </c>
      <c r="J60" s="92">
        <v>0</v>
      </c>
      <c r="K60" s="24" t="str">
        <f t="shared" si="0"/>
        <v>00020235118000000150</v>
      </c>
      <c r="L60" s="17" t="s">
        <v>497</v>
      </c>
    </row>
    <row r="61" spans="1:12" s="15" customFormat="1" ht="33.75" x14ac:dyDescent="0.2">
      <c r="A61" s="97" t="s">
        <v>498</v>
      </c>
      <c r="B61" s="98" t="s">
        <v>6</v>
      </c>
      <c r="C61" s="99" t="s">
        <v>98</v>
      </c>
      <c r="D61" s="100" t="s">
        <v>499</v>
      </c>
      <c r="E61" s="101"/>
      <c r="F61" s="101"/>
      <c r="G61" s="102"/>
      <c r="H61" s="103">
        <v>79521</v>
      </c>
      <c r="I61" s="104">
        <v>79521</v>
      </c>
      <c r="J61" s="105">
        <f>IF(IF(H61="",0,H61)=0,0,(IF(H61&gt;0,IF(I61&gt;H61,0,H61-I61),IF(I61&gt;H61,H61-I61,0))))</f>
        <v>0</v>
      </c>
      <c r="K61" s="25" t="str">
        <f t="shared" si="0"/>
        <v>00020235118100000150</v>
      </c>
      <c r="L61" s="14" t="str">
        <f>C61 &amp; D61 &amp; G61</f>
        <v>00020235118100000150</v>
      </c>
    </row>
    <row r="62" spans="1:12" ht="3.75" hidden="1" customHeight="1" thickBot="1" x14ac:dyDescent="0.25">
      <c r="A62" s="106"/>
      <c r="B62" s="107"/>
      <c r="C62" s="108"/>
      <c r="D62" s="109"/>
      <c r="E62" s="109"/>
      <c r="F62" s="109"/>
      <c r="G62" s="109"/>
      <c r="H62" s="110"/>
      <c r="I62" s="111"/>
      <c r="J62" s="112"/>
      <c r="K62" s="22"/>
    </row>
    <row r="63" spans="1:12" x14ac:dyDescent="0.2">
      <c r="A63" s="113"/>
      <c r="B63" s="114"/>
      <c r="C63" s="45"/>
      <c r="D63" s="45"/>
      <c r="E63" s="45"/>
      <c r="F63" s="45"/>
      <c r="G63" s="45"/>
      <c r="H63" s="115"/>
      <c r="I63" s="115"/>
      <c r="J63" s="45"/>
      <c r="K63" s="4"/>
    </row>
    <row r="64" spans="1:12" ht="12.75" customHeight="1" x14ac:dyDescent="0.25">
      <c r="A64" s="56" t="s">
        <v>24</v>
      </c>
      <c r="B64" s="56"/>
      <c r="C64" s="56"/>
      <c r="D64" s="56"/>
      <c r="E64" s="56"/>
      <c r="F64" s="56"/>
      <c r="G64" s="56"/>
      <c r="H64" s="56"/>
      <c r="I64" s="56"/>
      <c r="J64" s="56"/>
      <c r="K64" s="19"/>
    </row>
    <row r="65" spans="1:12" x14ac:dyDescent="0.2">
      <c r="A65" s="57"/>
      <c r="B65" s="57"/>
      <c r="C65" s="58"/>
      <c r="D65" s="58"/>
      <c r="E65" s="58"/>
      <c r="F65" s="58"/>
      <c r="G65" s="58"/>
      <c r="H65" s="59"/>
      <c r="I65" s="59"/>
      <c r="J65" s="49" t="s">
        <v>20</v>
      </c>
      <c r="K65" s="8"/>
    </row>
    <row r="66" spans="1:12" ht="12.75" customHeight="1" x14ac:dyDescent="0.2">
      <c r="A66" s="61" t="s">
        <v>39</v>
      </c>
      <c r="B66" s="61" t="s">
        <v>40</v>
      </c>
      <c r="C66" s="62" t="s">
        <v>44</v>
      </c>
      <c r="D66" s="63"/>
      <c r="E66" s="63"/>
      <c r="F66" s="63"/>
      <c r="G66" s="64"/>
      <c r="H66" s="61" t="s">
        <v>42</v>
      </c>
      <c r="I66" s="61" t="s">
        <v>23</v>
      </c>
      <c r="J66" s="61" t="s">
        <v>43</v>
      </c>
      <c r="K66" s="20"/>
    </row>
    <row r="67" spans="1:12" x14ac:dyDescent="0.2">
      <c r="A67" s="65"/>
      <c r="B67" s="65"/>
      <c r="C67" s="66"/>
      <c r="D67" s="67"/>
      <c r="E67" s="67"/>
      <c r="F67" s="67"/>
      <c r="G67" s="68"/>
      <c r="H67" s="65"/>
      <c r="I67" s="65"/>
      <c r="J67" s="65"/>
      <c r="K67" s="20"/>
    </row>
    <row r="68" spans="1:12" x14ac:dyDescent="0.2">
      <c r="A68" s="69"/>
      <c r="B68" s="69"/>
      <c r="C68" s="70"/>
      <c r="D68" s="71"/>
      <c r="E68" s="71"/>
      <c r="F68" s="71"/>
      <c r="G68" s="72"/>
      <c r="H68" s="69"/>
      <c r="I68" s="69"/>
      <c r="J68" s="69"/>
      <c r="K68" s="20"/>
    </row>
    <row r="69" spans="1:12" ht="13.5" thickBot="1" x14ac:dyDescent="0.25">
      <c r="A69" s="73">
        <v>1</v>
      </c>
      <c r="B69" s="74">
        <v>2</v>
      </c>
      <c r="C69" s="75">
        <v>3</v>
      </c>
      <c r="D69" s="76"/>
      <c r="E69" s="76"/>
      <c r="F69" s="76"/>
      <c r="G69" s="77"/>
      <c r="H69" s="78" t="s">
        <v>2</v>
      </c>
      <c r="I69" s="78" t="s">
        <v>25</v>
      </c>
      <c r="J69" s="78" t="s">
        <v>26</v>
      </c>
      <c r="K69" s="21"/>
    </row>
    <row r="70" spans="1:12" x14ac:dyDescent="0.2">
      <c r="A70" s="79" t="s">
        <v>5</v>
      </c>
      <c r="B70" s="80" t="s">
        <v>7</v>
      </c>
      <c r="C70" s="81" t="s">
        <v>17</v>
      </c>
      <c r="D70" s="82"/>
      <c r="E70" s="82"/>
      <c r="F70" s="82"/>
      <c r="G70" s="83"/>
      <c r="H70" s="84">
        <v>10416665.66</v>
      </c>
      <c r="I70" s="84">
        <v>7439009.5300000003</v>
      </c>
      <c r="J70" s="85">
        <v>2977656.13</v>
      </c>
    </row>
    <row r="71" spans="1:12" ht="12.75" customHeight="1" x14ac:dyDescent="0.2">
      <c r="A71" s="116" t="s">
        <v>4</v>
      </c>
      <c r="B71" s="87"/>
      <c r="C71" s="88"/>
      <c r="D71" s="89"/>
      <c r="E71" s="89"/>
      <c r="F71" s="89"/>
      <c r="G71" s="90"/>
      <c r="H71" s="117"/>
      <c r="I71" s="118"/>
      <c r="J71" s="119"/>
    </row>
    <row r="72" spans="1:12" x14ac:dyDescent="0.2">
      <c r="A72" s="93" t="s">
        <v>97</v>
      </c>
      <c r="B72" s="94" t="s">
        <v>7</v>
      </c>
      <c r="C72" s="95" t="s">
        <v>98</v>
      </c>
      <c r="D72" s="120" t="s">
        <v>101</v>
      </c>
      <c r="E72" s="96" t="s">
        <v>100</v>
      </c>
      <c r="F72" s="121"/>
      <c r="G72" s="122" t="s">
        <v>98</v>
      </c>
      <c r="H72" s="84">
        <v>3830381.6</v>
      </c>
      <c r="I72" s="91">
        <v>3223116.75</v>
      </c>
      <c r="J72" s="92">
        <v>607264.85</v>
      </c>
      <c r="K72" s="24" t="str">
        <f t="shared" ref="K72:K102" si="1">C72 &amp; D72 &amp;E72 &amp; F72 &amp; G72</f>
        <v>00001000000000000000</v>
      </c>
      <c r="L72" s="18" t="s">
        <v>99</v>
      </c>
    </row>
    <row r="73" spans="1:12" ht="22.5" x14ac:dyDescent="0.2">
      <c r="A73" s="93" t="s">
        <v>102</v>
      </c>
      <c r="B73" s="94" t="s">
        <v>7</v>
      </c>
      <c r="C73" s="95" t="s">
        <v>98</v>
      </c>
      <c r="D73" s="120" t="s">
        <v>104</v>
      </c>
      <c r="E73" s="96" t="s">
        <v>100</v>
      </c>
      <c r="F73" s="121"/>
      <c r="G73" s="122" t="s">
        <v>98</v>
      </c>
      <c r="H73" s="84">
        <v>711735</v>
      </c>
      <c r="I73" s="91">
        <v>596214.34</v>
      </c>
      <c r="J73" s="92">
        <v>115520.66</v>
      </c>
      <c r="K73" s="24" t="str">
        <f t="shared" si="1"/>
        <v>00001020000000000000</v>
      </c>
      <c r="L73" s="18" t="s">
        <v>103</v>
      </c>
    </row>
    <row r="74" spans="1:12" x14ac:dyDescent="0.2">
      <c r="A74" s="93" t="s">
        <v>105</v>
      </c>
      <c r="B74" s="94" t="s">
        <v>7</v>
      </c>
      <c r="C74" s="95" t="s">
        <v>98</v>
      </c>
      <c r="D74" s="120" t="s">
        <v>104</v>
      </c>
      <c r="E74" s="96" t="s">
        <v>107</v>
      </c>
      <c r="F74" s="121"/>
      <c r="G74" s="122" t="s">
        <v>98</v>
      </c>
      <c r="H74" s="84">
        <v>711735</v>
      </c>
      <c r="I74" s="91">
        <v>596214.34</v>
      </c>
      <c r="J74" s="92">
        <v>115520.66</v>
      </c>
      <c r="K74" s="24" t="str">
        <f t="shared" si="1"/>
        <v>00001029910001000000</v>
      </c>
      <c r="L74" s="18" t="s">
        <v>106</v>
      </c>
    </row>
    <row r="75" spans="1:12" ht="45" customHeight="1" x14ac:dyDescent="0.2">
      <c r="A75" s="93" t="s">
        <v>108</v>
      </c>
      <c r="B75" s="94" t="s">
        <v>7</v>
      </c>
      <c r="C75" s="95" t="s">
        <v>98</v>
      </c>
      <c r="D75" s="120" t="s">
        <v>104</v>
      </c>
      <c r="E75" s="96" t="s">
        <v>107</v>
      </c>
      <c r="F75" s="121"/>
      <c r="G75" s="122" t="s">
        <v>72</v>
      </c>
      <c r="H75" s="84">
        <v>711735</v>
      </c>
      <c r="I75" s="91">
        <v>596214.34</v>
      </c>
      <c r="J75" s="92">
        <v>115520.66</v>
      </c>
      <c r="K75" s="24" t="str">
        <f t="shared" si="1"/>
        <v>00001029910001000100</v>
      </c>
      <c r="L75" s="18" t="s">
        <v>109</v>
      </c>
    </row>
    <row r="76" spans="1:12" ht="22.5" x14ac:dyDescent="0.2">
      <c r="A76" s="93" t="s">
        <v>110</v>
      </c>
      <c r="B76" s="94" t="s">
        <v>7</v>
      </c>
      <c r="C76" s="95" t="s">
        <v>98</v>
      </c>
      <c r="D76" s="120" t="s">
        <v>104</v>
      </c>
      <c r="E76" s="96" t="s">
        <v>107</v>
      </c>
      <c r="F76" s="121"/>
      <c r="G76" s="122" t="s">
        <v>112</v>
      </c>
      <c r="H76" s="84">
        <v>711735</v>
      </c>
      <c r="I76" s="91">
        <v>596214.34</v>
      </c>
      <c r="J76" s="92">
        <v>115520.66</v>
      </c>
      <c r="K76" s="24" t="str">
        <f t="shared" si="1"/>
        <v>00001029910001000120</v>
      </c>
      <c r="L76" s="18" t="s">
        <v>111</v>
      </c>
    </row>
    <row r="77" spans="1:12" s="15" customFormat="1" ht="22.5" x14ac:dyDescent="0.2">
      <c r="A77" s="97" t="s">
        <v>113</v>
      </c>
      <c r="B77" s="98" t="s">
        <v>7</v>
      </c>
      <c r="C77" s="99" t="s">
        <v>98</v>
      </c>
      <c r="D77" s="123" t="s">
        <v>104</v>
      </c>
      <c r="E77" s="100" t="s">
        <v>107</v>
      </c>
      <c r="F77" s="124"/>
      <c r="G77" s="125" t="s">
        <v>114</v>
      </c>
      <c r="H77" s="103">
        <v>516000</v>
      </c>
      <c r="I77" s="104">
        <v>431342.89</v>
      </c>
      <c r="J77" s="105">
        <f>IF(IF(H77="",0,H77)=0,0,(IF(H77&gt;0,IF(I77&gt;H77,0,H77-I77),IF(I77&gt;H77,H77-I77,0))))</f>
        <v>84657.11</v>
      </c>
      <c r="K77" s="24" t="str">
        <f t="shared" si="1"/>
        <v>00001029910001000121</v>
      </c>
      <c r="L77" s="14" t="str">
        <f>C77 &amp; D77 &amp;E77 &amp; F77 &amp; G77</f>
        <v>00001029910001000121</v>
      </c>
    </row>
    <row r="78" spans="1:12" s="15" customFormat="1" ht="33.75" x14ac:dyDescent="0.2">
      <c r="A78" s="97" t="s">
        <v>115</v>
      </c>
      <c r="B78" s="98" t="s">
        <v>7</v>
      </c>
      <c r="C78" s="99" t="s">
        <v>98</v>
      </c>
      <c r="D78" s="123" t="s">
        <v>104</v>
      </c>
      <c r="E78" s="100" t="s">
        <v>107</v>
      </c>
      <c r="F78" s="124"/>
      <c r="G78" s="125" t="s">
        <v>116</v>
      </c>
      <c r="H78" s="103">
        <v>40100</v>
      </c>
      <c r="I78" s="104">
        <v>40100</v>
      </c>
      <c r="J78" s="105">
        <f>IF(IF(H78="",0,H78)=0,0,(IF(H78&gt;0,IF(I78&gt;H78,0,H78-I78),IF(I78&gt;H78,H78-I78,0))))</f>
        <v>0</v>
      </c>
      <c r="K78" s="24" t="str">
        <f t="shared" si="1"/>
        <v>00001029910001000122</v>
      </c>
      <c r="L78" s="14" t="str">
        <f>C78 &amp; D78 &amp;E78 &amp; F78 &amp; G78</f>
        <v>00001029910001000122</v>
      </c>
    </row>
    <row r="79" spans="1:12" s="15" customFormat="1" ht="33.75" x14ac:dyDescent="0.2">
      <c r="A79" s="97" t="s">
        <v>117</v>
      </c>
      <c r="B79" s="98" t="s">
        <v>7</v>
      </c>
      <c r="C79" s="99" t="s">
        <v>98</v>
      </c>
      <c r="D79" s="123" t="s">
        <v>104</v>
      </c>
      <c r="E79" s="100" t="s">
        <v>107</v>
      </c>
      <c r="F79" s="124"/>
      <c r="G79" s="125" t="s">
        <v>118</v>
      </c>
      <c r="H79" s="103">
        <v>155635</v>
      </c>
      <c r="I79" s="104">
        <v>124771.45</v>
      </c>
      <c r="J79" s="105">
        <f>IF(IF(H79="",0,H79)=0,0,(IF(H79&gt;0,IF(I79&gt;H79,0,H79-I79),IF(I79&gt;H79,H79-I79,0))))</f>
        <v>30863.55</v>
      </c>
      <c r="K79" s="24" t="str">
        <f t="shared" si="1"/>
        <v>00001029910001000129</v>
      </c>
      <c r="L79" s="14" t="str">
        <f>C79 &amp; D79 &amp;E79 &amp; F79 &amp; G79</f>
        <v>00001029910001000129</v>
      </c>
    </row>
    <row r="80" spans="1:12" ht="32.25" customHeight="1" x14ac:dyDescent="0.2">
      <c r="A80" s="93" t="s">
        <v>119</v>
      </c>
      <c r="B80" s="94" t="s">
        <v>7</v>
      </c>
      <c r="C80" s="95" t="s">
        <v>98</v>
      </c>
      <c r="D80" s="120" t="s">
        <v>121</v>
      </c>
      <c r="E80" s="96" t="s">
        <v>100</v>
      </c>
      <c r="F80" s="121"/>
      <c r="G80" s="122" t="s">
        <v>98</v>
      </c>
      <c r="H80" s="84">
        <v>2608025</v>
      </c>
      <c r="I80" s="91">
        <v>2147837.17</v>
      </c>
      <c r="J80" s="92">
        <v>460187.83</v>
      </c>
      <c r="K80" s="24" t="str">
        <f t="shared" si="1"/>
        <v>00001040000000000000</v>
      </c>
      <c r="L80" s="18" t="s">
        <v>120</v>
      </c>
    </row>
    <row r="81" spans="1:12" x14ac:dyDescent="0.2">
      <c r="A81" s="93" t="s">
        <v>122</v>
      </c>
      <c r="B81" s="94" t="s">
        <v>7</v>
      </c>
      <c r="C81" s="95" t="s">
        <v>98</v>
      </c>
      <c r="D81" s="120" t="s">
        <v>121</v>
      </c>
      <c r="E81" s="96" t="s">
        <v>124</v>
      </c>
      <c r="F81" s="121"/>
      <c r="G81" s="122" t="s">
        <v>98</v>
      </c>
      <c r="H81" s="84">
        <v>2557722</v>
      </c>
      <c r="I81" s="91">
        <v>2109359.92</v>
      </c>
      <c r="J81" s="92">
        <v>448362.08</v>
      </c>
      <c r="K81" s="24" t="str">
        <f t="shared" si="1"/>
        <v>00001049920001000000</v>
      </c>
      <c r="L81" s="18" t="s">
        <v>123</v>
      </c>
    </row>
    <row r="82" spans="1:12" ht="56.25" x14ac:dyDescent="0.2">
      <c r="A82" s="93" t="s">
        <v>108</v>
      </c>
      <c r="B82" s="94" t="s">
        <v>7</v>
      </c>
      <c r="C82" s="95" t="s">
        <v>98</v>
      </c>
      <c r="D82" s="120" t="s">
        <v>121</v>
      </c>
      <c r="E82" s="96" t="s">
        <v>124</v>
      </c>
      <c r="F82" s="121"/>
      <c r="G82" s="122" t="s">
        <v>72</v>
      </c>
      <c r="H82" s="84">
        <v>2362665</v>
      </c>
      <c r="I82" s="91">
        <v>1943106.18</v>
      </c>
      <c r="J82" s="92">
        <v>419558.82</v>
      </c>
      <c r="K82" s="24" t="str">
        <f t="shared" si="1"/>
        <v>00001049920001000100</v>
      </c>
      <c r="L82" s="18" t="s">
        <v>125</v>
      </c>
    </row>
    <row r="83" spans="1:12" ht="22.5" x14ac:dyDescent="0.2">
      <c r="A83" s="93" t="s">
        <v>110</v>
      </c>
      <c r="B83" s="94" t="s">
        <v>7</v>
      </c>
      <c r="C83" s="95" t="s">
        <v>98</v>
      </c>
      <c r="D83" s="120" t="s">
        <v>121</v>
      </c>
      <c r="E83" s="96" t="s">
        <v>124</v>
      </c>
      <c r="F83" s="121"/>
      <c r="G83" s="122" t="s">
        <v>112</v>
      </c>
      <c r="H83" s="84">
        <v>2362665</v>
      </c>
      <c r="I83" s="91">
        <v>1943106.18</v>
      </c>
      <c r="J83" s="92">
        <v>419558.82</v>
      </c>
      <c r="K83" s="24" t="str">
        <f t="shared" si="1"/>
        <v>00001049920001000120</v>
      </c>
      <c r="L83" s="18" t="s">
        <v>126</v>
      </c>
    </row>
    <row r="84" spans="1:12" s="15" customFormat="1" ht="22.5" x14ac:dyDescent="0.2">
      <c r="A84" s="97" t="s">
        <v>113</v>
      </c>
      <c r="B84" s="98" t="s">
        <v>7</v>
      </c>
      <c r="C84" s="99" t="s">
        <v>98</v>
      </c>
      <c r="D84" s="123" t="s">
        <v>121</v>
      </c>
      <c r="E84" s="100" t="s">
        <v>124</v>
      </c>
      <c r="F84" s="124"/>
      <c r="G84" s="125" t="s">
        <v>114</v>
      </c>
      <c r="H84" s="103">
        <v>1528840</v>
      </c>
      <c r="I84" s="104">
        <v>1446052.15</v>
      </c>
      <c r="J84" s="105">
        <f>IF(IF(H84="",0,H84)=0,0,(IF(H84&gt;0,IF(I84&gt;H84,0,H84-I84),IF(I84&gt;H84,H84-I84,0))))</f>
        <v>82787.850000000006</v>
      </c>
      <c r="K84" s="24" t="str">
        <f t="shared" si="1"/>
        <v>00001049920001000121</v>
      </c>
      <c r="L84" s="14" t="str">
        <f>C84 &amp; D84 &amp;E84 &amp; F84 &amp; G84</f>
        <v>00001049920001000121</v>
      </c>
    </row>
    <row r="85" spans="1:12" s="15" customFormat="1" ht="33.75" x14ac:dyDescent="0.2">
      <c r="A85" s="97" t="s">
        <v>115</v>
      </c>
      <c r="B85" s="98" t="s">
        <v>7</v>
      </c>
      <c r="C85" s="99" t="s">
        <v>98</v>
      </c>
      <c r="D85" s="123" t="s">
        <v>121</v>
      </c>
      <c r="E85" s="100" t="s">
        <v>124</v>
      </c>
      <c r="F85" s="124"/>
      <c r="G85" s="125" t="s">
        <v>116</v>
      </c>
      <c r="H85" s="103">
        <v>120300</v>
      </c>
      <c r="I85" s="104">
        <v>80200</v>
      </c>
      <c r="J85" s="105">
        <f>IF(IF(H85="",0,H85)=0,0,(IF(H85&gt;0,IF(I85&gt;H85,0,H85-I85),IF(I85&gt;H85,H85-I85,0))))</f>
        <v>40100</v>
      </c>
      <c r="K85" s="24" t="str">
        <f t="shared" si="1"/>
        <v>00001049920001000122</v>
      </c>
      <c r="L85" s="14" t="str">
        <f>C85 &amp; D85 &amp;E85 &amp; F85 &amp; G85</f>
        <v>00001049920001000122</v>
      </c>
    </row>
    <row r="86" spans="1:12" s="15" customFormat="1" ht="33.75" x14ac:dyDescent="0.2">
      <c r="A86" s="97" t="s">
        <v>117</v>
      </c>
      <c r="B86" s="98" t="s">
        <v>7</v>
      </c>
      <c r="C86" s="99" t="s">
        <v>98</v>
      </c>
      <c r="D86" s="123" t="s">
        <v>121</v>
      </c>
      <c r="E86" s="100" t="s">
        <v>124</v>
      </c>
      <c r="F86" s="124"/>
      <c r="G86" s="125" t="s">
        <v>118</v>
      </c>
      <c r="H86" s="103">
        <v>713525</v>
      </c>
      <c r="I86" s="104">
        <v>416854.03</v>
      </c>
      <c r="J86" s="105">
        <f>IF(IF(H86="",0,H86)=0,0,(IF(H86&gt;0,IF(I86&gt;H86,0,H86-I86),IF(I86&gt;H86,H86-I86,0))))</f>
        <v>296670.96999999997</v>
      </c>
      <c r="K86" s="24" t="str">
        <f t="shared" si="1"/>
        <v>00001049920001000129</v>
      </c>
      <c r="L86" s="14" t="str">
        <f>C86 &amp; D86 &amp;E86 &amp; F86 &amp; G86</f>
        <v>00001049920001000129</v>
      </c>
    </row>
    <row r="87" spans="1:12" ht="22.5" x14ac:dyDescent="0.2">
      <c r="A87" s="93" t="s">
        <v>127</v>
      </c>
      <c r="B87" s="94" t="s">
        <v>7</v>
      </c>
      <c r="C87" s="95" t="s">
        <v>98</v>
      </c>
      <c r="D87" s="120" t="s">
        <v>121</v>
      </c>
      <c r="E87" s="96" t="s">
        <v>124</v>
      </c>
      <c r="F87" s="121"/>
      <c r="G87" s="122" t="s">
        <v>7</v>
      </c>
      <c r="H87" s="84">
        <v>158057</v>
      </c>
      <c r="I87" s="91">
        <v>154800.29</v>
      </c>
      <c r="J87" s="92">
        <v>3256.71</v>
      </c>
      <c r="K87" s="24" t="str">
        <f t="shared" si="1"/>
        <v>00001049920001000200</v>
      </c>
      <c r="L87" s="18" t="s">
        <v>128</v>
      </c>
    </row>
    <row r="88" spans="1:12" ht="22.5" x14ac:dyDescent="0.2">
      <c r="A88" s="93" t="s">
        <v>129</v>
      </c>
      <c r="B88" s="94" t="s">
        <v>7</v>
      </c>
      <c r="C88" s="95" t="s">
        <v>98</v>
      </c>
      <c r="D88" s="120" t="s">
        <v>121</v>
      </c>
      <c r="E88" s="96" t="s">
        <v>124</v>
      </c>
      <c r="F88" s="121"/>
      <c r="G88" s="122" t="s">
        <v>131</v>
      </c>
      <c r="H88" s="84">
        <v>158057</v>
      </c>
      <c r="I88" s="91">
        <v>154800.29</v>
      </c>
      <c r="J88" s="92">
        <v>3256.71</v>
      </c>
      <c r="K88" s="24" t="str">
        <f t="shared" si="1"/>
        <v>00001049920001000240</v>
      </c>
      <c r="L88" s="18" t="s">
        <v>130</v>
      </c>
    </row>
    <row r="89" spans="1:12" s="15" customFormat="1" x14ac:dyDescent="0.2">
      <c r="A89" s="97" t="s">
        <v>132</v>
      </c>
      <c r="B89" s="98" t="s">
        <v>7</v>
      </c>
      <c r="C89" s="99" t="s">
        <v>98</v>
      </c>
      <c r="D89" s="123" t="s">
        <v>121</v>
      </c>
      <c r="E89" s="100" t="s">
        <v>124</v>
      </c>
      <c r="F89" s="124"/>
      <c r="G89" s="125" t="s">
        <v>133</v>
      </c>
      <c r="H89" s="103">
        <v>158057</v>
      </c>
      <c r="I89" s="104">
        <v>154800.29</v>
      </c>
      <c r="J89" s="105">
        <f>IF(IF(H89="",0,H89)=0,0,(IF(H89&gt;0,IF(I89&gt;H89,0,H89-I89),IF(I89&gt;H89,H89-I89,0))))</f>
        <v>3256.71</v>
      </c>
      <c r="K89" s="24" t="str">
        <f t="shared" si="1"/>
        <v>00001049920001000244</v>
      </c>
      <c r="L89" s="14" t="str">
        <f>C89 &amp; D89 &amp;E89 &amp; F89 &amp; G89</f>
        <v>00001049920001000244</v>
      </c>
    </row>
    <row r="90" spans="1:12" x14ac:dyDescent="0.2">
      <c r="A90" s="93" t="s">
        <v>134</v>
      </c>
      <c r="B90" s="94" t="s">
        <v>7</v>
      </c>
      <c r="C90" s="95" t="s">
        <v>98</v>
      </c>
      <c r="D90" s="120" t="s">
        <v>121</v>
      </c>
      <c r="E90" s="96" t="s">
        <v>124</v>
      </c>
      <c r="F90" s="121"/>
      <c r="G90" s="122" t="s">
        <v>136</v>
      </c>
      <c r="H90" s="84">
        <v>37000</v>
      </c>
      <c r="I90" s="91">
        <v>11453.45</v>
      </c>
      <c r="J90" s="92">
        <v>25546.55</v>
      </c>
      <c r="K90" s="24" t="str">
        <f t="shared" si="1"/>
        <v>00001049920001000800</v>
      </c>
      <c r="L90" s="18" t="s">
        <v>135</v>
      </c>
    </row>
    <row r="91" spans="1:12" x14ac:dyDescent="0.2">
      <c r="A91" s="93" t="s">
        <v>137</v>
      </c>
      <c r="B91" s="94" t="s">
        <v>7</v>
      </c>
      <c r="C91" s="95" t="s">
        <v>98</v>
      </c>
      <c r="D91" s="120" t="s">
        <v>121</v>
      </c>
      <c r="E91" s="96" t="s">
        <v>124</v>
      </c>
      <c r="F91" s="121"/>
      <c r="G91" s="122" t="s">
        <v>139</v>
      </c>
      <c r="H91" s="84">
        <v>37000</v>
      </c>
      <c r="I91" s="91">
        <v>11453.45</v>
      </c>
      <c r="J91" s="92">
        <v>25546.55</v>
      </c>
      <c r="K91" s="24" t="str">
        <f t="shared" si="1"/>
        <v>00001049920001000850</v>
      </c>
      <c r="L91" s="18" t="s">
        <v>138</v>
      </c>
    </row>
    <row r="92" spans="1:12" s="15" customFormat="1" ht="22.5" x14ac:dyDescent="0.2">
      <c r="A92" s="97" t="s">
        <v>140</v>
      </c>
      <c r="B92" s="98" t="s">
        <v>7</v>
      </c>
      <c r="C92" s="99" t="s">
        <v>98</v>
      </c>
      <c r="D92" s="123" t="s">
        <v>121</v>
      </c>
      <c r="E92" s="100" t="s">
        <v>124</v>
      </c>
      <c r="F92" s="124"/>
      <c r="G92" s="125" t="s">
        <v>141</v>
      </c>
      <c r="H92" s="103">
        <v>15478</v>
      </c>
      <c r="I92" s="104">
        <v>4490</v>
      </c>
      <c r="J92" s="105">
        <f>IF(IF(H92="",0,H92)=0,0,(IF(H92&gt;0,IF(I92&gt;H92,0,H92-I92),IF(I92&gt;H92,H92-I92,0))))</f>
        <v>10988</v>
      </c>
      <c r="K92" s="24" t="str">
        <f t="shared" si="1"/>
        <v>00001049920001000851</v>
      </c>
      <c r="L92" s="14" t="str">
        <f>C92 &amp; D92 &amp;E92 &amp; F92 &amp; G92</f>
        <v>00001049920001000851</v>
      </c>
    </row>
    <row r="93" spans="1:12" s="15" customFormat="1" x14ac:dyDescent="0.2">
      <c r="A93" s="97" t="s">
        <v>142</v>
      </c>
      <c r="B93" s="98" t="s">
        <v>7</v>
      </c>
      <c r="C93" s="99" t="s">
        <v>98</v>
      </c>
      <c r="D93" s="123" t="s">
        <v>121</v>
      </c>
      <c r="E93" s="100" t="s">
        <v>124</v>
      </c>
      <c r="F93" s="124"/>
      <c r="G93" s="125" t="s">
        <v>143</v>
      </c>
      <c r="H93" s="103">
        <v>12942</v>
      </c>
      <c r="I93" s="104"/>
      <c r="J93" s="105">
        <f>IF(IF(H93="",0,H93)=0,0,(IF(H93&gt;0,IF(I93&gt;H93,0,H93-I93),IF(I93&gt;H93,H93-I93,0))))</f>
        <v>12942</v>
      </c>
      <c r="K93" s="24" t="str">
        <f t="shared" si="1"/>
        <v>00001049920001000852</v>
      </c>
      <c r="L93" s="14" t="str">
        <f>C93 &amp; D93 &amp;E93 &amp; F93 &amp; G93</f>
        <v>00001049920001000852</v>
      </c>
    </row>
    <row r="94" spans="1:12" s="15" customFormat="1" x14ac:dyDescent="0.2">
      <c r="A94" s="97" t="s">
        <v>144</v>
      </c>
      <c r="B94" s="98" t="s">
        <v>7</v>
      </c>
      <c r="C94" s="99" t="s">
        <v>98</v>
      </c>
      <c r="D94" s="123" t="s">
        <v>121</v>
      </c>
      <c r="E94" s="100" t="s">
        <v>124</v>
      </c>
      <c r="F94" s="124"/>
      <c r="G94" s="125" t="s">
        <v>145</v>
      </c>
      <c r="H94" s="103">
        <v>8580</v>
      </c>
      <c r="I94" s="104">
        <v>6963.45</v>
      </c>
      <c r="J94" s="105">
        <f>IF(IF(H94="",0,H94)=0,0,(IF(H94&gt;0,IF(I94&gt;H94,0,H94-I94),IF(I94&gt;H94,H94-I94,0))))</f>
        <v>1616.55</v>
      </c>
      <c r="K94" s="24" t="str">
        <f t="shared" si="1"/>
        <v>00001049920001000853</v>
      </c>
      <c r="L94" s="14" t="str">
        <f>C94 &amp; D94 &amp;E94 &amp; F94 &amp; G94</f>
        <v>00001049920001000853</v>
      </c>
    </row>
    <row r="95" spans="1:12" x14ac:dyDescent="0.2">
      <c r="A95" s="93" t="s">
        <v>146</v>
      </c>
      <c r="B95" s="94" t="s">
        <v>7</v>
      </c>
      <c r="C95" s="95" t="s">
        <v>98</v>
      </c>
      <c r="D95" s="120" t="s">
        <v>121</v>
      </c>
      <c r="E95" s="96" t="s">
        <v>148</v>
      </c>
      <c r="F95" s="121"/>
      <c r="G95" s="122" t="s">
        <v>98</v>
      </c>
      <c r="H95" s="84">
        <v>50303</v>
      </c>
      <c r="I95" s="91">
        <v>38477.25</v>
      </c>
      <c r="J95" s="92">
        <v>11825.75</v>
      </c>
      <c r="K95" s="24" t="str">
        <f t="shared" si="1"/>
        <v>00001049920020280000</v>
      </c>
      <c r="L95" s="18" t="s">
        <v>147</v>
      </c>
    </row>
    <row r="96" spans="1:12" x14ac:dyDescent="0.2">
      <c r="A96" s="93" t="s">
        <v>149</v>
      </c>
      <c r="B96" s="94" t="s">
        <v>7</v>
      </c>
      <c r="C96" s="95" t="s">
        <v>98</v>
      </c>
      <c r="D96" s="120" t="s">
        <v>121</v>
      </c>
      <c r="E96" s="96" t="s">
        <v>148</v>
      </c>
      <c r="F96" s="121"/>
      <c r="G96" s="122" t="s">
        <v>8</v>
      </c>
      <c r="H96" s="84">
        <v>50303</v>
      </c>
      <c r="I96" s="91">
        <v>38477.25</v>
      </c>
      <c r="J96" s="92">
        <v>11825.75</v>
      </c>
      <c r="K96" s="24" t="str">
        <f t="shared" si="1"/>
        <v>00001049920020280500</v>
      </c>
      <c r="L96" s="18" t="s">
        <v>150</v>
      </c>
    </row>
    <row r="97" spans="1:12" s="15" customFormat="1" x14ac:dyDescent="0.2">
      <c r="A97" s="97" t="s">
        <v>146</v>
      </c>
      <c r="B97" s="98" t="s">
        <v>7</v>
      </c>
      <c r="C97" s="99" t="s">
        <v>98</v>
      </c>
      <c r="D97" s="123" t="s">
        <v>121</v>
      </c>
      <c r="E97" s="100" t="s">
        <v>148</v>
      </c>
      <c r="F97" s="124"/>
      <c r="G97" s="125" t="s">
        <v>151</v>
      </c>
      <c r="H97" s="103">
        <v>50303</v>
      </c>
      <c r="I97" s="104">
        <v>38477.25</v>
      </c>
      <c r="J97" s="105">
        <f>IF(IF(H97="",0,H97)=0,0,(IF(H97&gt;0,IF(I97&gt;H97,0,H97-I97),IF(I97&gt;H97,H97-I97,0))))</f>
        <v>11825.75</v>
      </c>
      <c r="K97" s="24" t="str">
        <f t="shared" si="1"/>
        <v>00001049920020280540</v>
      </c>
      <c r="L97" s="14" t="str">
        <f>C97 &amp; D97 &amp;E97 &amp; F97 &amp; G97</f>
        <v>00001049920020280540</v>
      </c>
    </row>
    <row r="98" spans="1:12" x14ac:dyDescent="0.2">
      <c r="A98" s="93" t="s">
        <v>152</v>
      </c>
      <c r="B98" s="94" t="s">
        <v>7</v>
      </c>
      <c r="C98" s="95" t="s">
        <v>98</v>
      </c>
      <c r="D98" s="120" t="s">
        <v>154</v>
      </c>
      <c r="E98" s="96" t="s">
        <v>100</v>
      </c>
      <c r="F98" s="121"/>
      <c r="G98" s="122" t="s">
        <v>98</v>
      </c>
      <c r="H98" s="84">
        <v>1000</v>
      </c>
      <c r="I98" s="91"/>
      <c r="J98" s="92">
        <v>1000</v>
      </c>
      <c r="K98" s="24" t="str">
        <f t="shared" si="1"/>
        <v>00001110000000000000</v>
      </c>
      <c r="L98" s="18" t="s">
        <v>153</v>
      </c>
    </row>
    <row r="99" spans="1:12" ht="22.5" x14ac:dyDescent="0.2">
      <c r="A99" s="93" t="s">
        <v>155</v>
      </c>
      <c r="B99" s="94" t="s">
        <v>7</v>
      </c>
      <c r="C99" s="95" t="s">
        <v>98</v>
      </c>
      <c r="D99" s="120" t="s">
        <v>154</v>
      </c>
      <c r="E99" s="96" t="s">
        <v>157</v>
      </c>
      <c r="F99" s="121"/>
      <c r="G99" s="122" t="s">
        <v>98</v>
      </c>
      <c r="H99" s="84">
        <v>1000</v>
      </c>
      <c r="I99" s="91"/>
      <c r="J99" s="92">
        <v>1000</v>
      </c>
      <c r="K99" s="24" t="str">
        <f t="shared" si="1"/>
        <v>00001119900000000000</v>
      </c>
      <c r="L99" s="18" t="s">
        <v>156</v>
      </c>
    </row>
    <row r="100" spans="1:12" x14ac:dyDescent="0.2">
      <c r="A100" s="93" t="s">
        <v>158</v>
      </c>
      <c r="B100" s="94" t="s">
        <v>7</v>
      </c>
      <c r="C100" s="95" t="s">
        <v>98</v>
      </c>
      <c r="D100" s="120" t="s">
        <v>154</v>
      </c>
      <c r="E100" s="96" t="s">
        <v>160</v>
      </c>
      <c r="F100" s="121"/>
      <c r="G100" s="122" t="s">
        <v>98</v>
      </c>
      <c r="H100" s="84">
        <v>1000</v>
      </c>
      <c r="I100" s="91"/>
      <c r="J100" s="92">
        <v>1000</v>
      </c>
      <c r="K100" s="24" t="str">
        <f t="shared" si="1"/>
        <v>00001119990000000000</v>
      </c>
      <c r="L100" s="18" t="s">
        <v>159</v>
      </c>
    </row>
    <row r="101" spans="1:12" x14ac:dyDescent="0.2">
      <c r="A101" s="93" t="s">
        <v>152</v>
      </c>
      <c r="B101" s="94" t="s">
        <v>7</v>
      </c>
      <c r="C101" s="95" t="s">
        <v>98</v>
      </c>
      <c r="D101" s="120" t="s">
        <v>154</v>
      </c>
      <c r="E101" s="96" t="s">
        <v>162</v>
      </c>
      <c r="F101" s="121"/>
      <c r="G101" s="122" t="s">
        <v>98</v>
      </c>
      <c r="H101" s="84">
        <v>1000</v>
      </c>
      <c r="I101" s="91"/>
      <c r="J101" s="92">
        <v>1000</v>
      </c>
      <c r="K101" s="24" t="str">
        <f t="shared" si="1"/>
        <v>00001119990023780000</v>
      </c>
      <c r="L101" s="18" t="s">
        <v>161</v>
      </c>
    </row>
    <row r="102" spans="1:12" x14ac:dyDescent="0.2">
      <c r="A102" s="93" t="s">
        <v>134</v>
      </c>
      <c r="B102" s="94" t="s">
        <v>7</v>
      </c>
      <c r="C102" s="95" t="s">
        <v>98</v>
      </c>
      <c r="D102" s="120" t="s">
        <v>154</v>
      </c>
      <c r="E102" s="96" t="s">
        <v>162</v>
      </c>
      <c r="F102" s="121"/>
      <c r="G102" s="122" t="s">
        <v>136</v>
      </c>
      <c r="H102" s="84">
        <v>1000</v>
      </c>
      <c r="I102" s="91"/>
      <c r="J102" s="92">
        <v>1000</v>
      </c>
      <c r="K102" s="24" t="str">
        <f t="shared" si="1"/>
        <v>00001119990023780800</v>
      </c>
      <c r="L102" s="18" t="s">
        <v>163</v>
      </c>
    </row>
    <row r="103" spans="1:12" s="15" customFormat="1" x14ac:dyDescent="0.2">
      <c r="A103" s="97" t="s">
        <v>164</v>
      </c>
      <c r="B103" s="98" t="s">
        <v>7</v>
      </c>
      <c r="C103" s="99" t="s">
        <v>98</v>
      </c>
      <c r="D103" s="123" t="s">
        <v>154</v>
      </c>
      <c r="E103" s="100" t="s">
        <v>162</v>
      </c>
      <c r="F103" s="124"/>
      <c r="G103" s="125" t="s">
        <v>165</v>
      </c>
      <c r="H103" s="103">
        <v>1000</v>
      </c>
      <c r="I103" s="104"/>
      <c r="J103" s="105">
        <f>IF(IF(H103="",0,H103)=0,0,(IF(H103&gt;0,IF(I103&gt;H103,0,H103-I103),IF(I103&gt;H103,H103-I103,0))))</f>
        <v>1000</v>
      </c>
      <c r="K103" s="24" t="str">
        <f t="shared" ref="K103:K134" si="2">C103 &amp; D103 &amp;E103 &amp; F103 &amp; G103</f>
        <v>00001119990023780870</v>
      </c>
      <c r="L103" s="14" t="str">
        <f>C103 &amp; D103 &amp;E103 &amp; F103 &amp; G103</f>
        <v>00001119990023780870</v>
      </c>
    </row>
    <row r="104" spans="1:12" x14ac:dyDescent="0.2">
      <c r="A104" s="93" t="s">
        <v>166</v>
      </c>
      <c r="B104" s="94" t="s">
        <v>7</v>
      </c>
      <c r="C104" s="95" t="s">
        <v>98</v>
      </c>
      <c r="D104" s="120" t="s">
        <v>168</v>
      </c>
      <c r="E104" s="96" t="s">
        <v>100</v>
      </c>
      <c r="F104" s="121"/>
      <c r="G104" s="122" t="s">
        <v>98</v>
      </c>
      <c r="H104" s="84">
        <v>509621.6</v>
      </c>
      <c r="I104" s="91">
        <v>479065.24</v>
      </c>
      <c r="J104" s="92">
        <v>30556.36</v>
      </c>
      <c r="K104" s="24" t="str">
        <f t="shared" si="2"/>
        <v>00001130000000000000</v>
      </c>
      <c r="L104" s="18" t="s">
        <v>167</v>
      </c>
    </row>
    <row r="105" spans="1:12" ht="33.75" x14ac:dyDescent="0.2">
      <c r="A105" s="93" t="s">
        <v>169</v>
      </c>
      <c r="B105" s="94" t="s">
        <v>7</v>
      </c>
      <c r="C105" s="95" t="s">
        <v>98</v>
      </c>
      <c r="D105" s="120" t="s">
        <v>168</v>
      </c>
      <c r="E105" s="96" t="s">
        <v>171</v>
      </c>
      <c r="F105" s="121"/>
      <c r="G105" s="122" t="s">
        <v>98</v>
      </c>
      <c r="H105" s="84">
        <v>206940</v>
      </c>
      <c r="I105" s="91">
        <v>197753.64</v>
      </c>
      <c r="J105" s="92">
        <v>9186.36</v>
      </c>
      <c r="K105" s="24" t="str">
        <f t="shared" si="2"/>
        <v>00001130150000000000</v>
      </c>
      <c r="L105" s="18" t="s">
        <v>170</v>
      </c>
    </row>
    <row r="106" spans="1:12" ht="45" x14ac:dyDescent="0.2">
      <c r="A106" s="93" t="s">
        <v>172</v>
      </c>
      <c r="B106" s="94" t="s">
        <v>7</v>
      </c>
      <c r="C106" s="95" t="s">
        <v>98</v>
      </c>
      <c r="D106" s="120" t="s">
        <v>168</v>
      </c>
      <c r="E106" s="96" t="s">
        <v>174</v>
      </c>
      <c r="F106" s="121"/>
      <c r="G106" s="122" t="s">
        <v>98</v>
      </c>
      <c r="H106" s="84">
        <v>206940</v>
      </c>
      <c r="I106" s="91">
        <v>197753.64</v>
      </c>
      <c r="J106" s="92">
        <v>9186.36</v>
      </c>
      <c r="K106" s="24" t="str">
        <f t="shared" si="2"/>
        <v>00001130150100000000</v>
      </c>
      <c r="L106" s="18" t="s">
        <v>173</v>
      </c>
    </row>
    <row r="107" spans="1:12" ht="22.5" x14ac:dyDescent="0.2">
      <c r="A107" s="93" t="s">
        <v>127</v>
      </c>
      <c r="B107" s="94" t="s">
        <v>7</v>
      </c>
      <c r="C107" s="95" t="s">
        <v>98</v>
      </c>
      <c r="D107" s="120" t="s">
        <v>168</v>
      </c>
      <c r="E107" s="96" t="s">
        <v>174</v>
      </c>
      <c r="F107" s="121"/>
      <c r="G107" s="122" t="s">
        <v>7</v>
      </c>
      <c r="H107" s="84">
        <v>206940</v>
      </c>
      <c r="I107" s="91">
        <v>197753.64</v>
      </c>
      <c r="J107" s="92">
        <v>9186.36</v>
      </c>
      <c r="K107" s="24" t="str">
        <f t="shared" si="2"/>
        <v>00001130150100000200</v>
      </c>
      <c r="L107" s="18" t="s">
        <v>175</v>
      </c>
    </row>
    <row r="108" spans="1:12" ht="22.5" x14ac:dyDescent="0.2">
      <c r="A108" s="93" t="s">
        <v>129</v>
      </c>
      <c r="B108" s="94" t="s">
        <v>7</v>
      </c>
      <c r="C108" s="95" t="s">
        <v>98</v>
      </c>
      <c r="D108" s="120" t="s">
        <v>168</v>
      </c>
      <c r="E108" s="96" t="s">
        <v>174</v>
      </c>
      <c r="F108" s="121"/>
      <c r="G108" s="122" t="s">
        <v>131</v>
      </c>
      <c r="H108" s="84">
        <v>206940</v>
      </c>
      <c r="I108" s="91">
        <v>197753.64</v>
      </c>
      <c r="J108" s="92">
        <v>9186.36</v>
      </c>
      <c r="K108" s="24" t="str">
        <f t="shared" si="2"/>
        <v>00001130150100000240</v>
      </c>
      <c r="L108" s="18" t="s">
        <v>176</v>
      </c>
    </row>
    <row r="109" spans="1:12" s="15" customFormat="1" x14ac:dyDescent="0.2">
      <c r="A109" s="97" t="s">
        <v>132</v>
      </c>
      <c r="B109" s="98" t="s">
        <v>7</v>
      </c>
      <c r="C109" s="99" t="s">
        <v>98</v>
      </c>
      <c r="D109" s="123" t="s">
        <v>168</v>
      </c>
      <c r="E109" s="100" t="s">
        <v>174</v>
      </c>
      <c r="F109" s="124"/>
      <c r="G109" s="125" t="s">
        <v>133</v>
      </c>
      <c r="H109" s="103">
        <v>206940</v>
      </c>
      <c r="I109" s="104">
        <v>197753.64</v>
      </c>
      <c r="J109" s="105">
        <f>IF(IF(H109="",0,H109)=0,0,(IF(H109&gt;0,IF(I109&gt;H109,0,H109-I109),IF(I109&gt;H109,H109-I109,0))))</f>
        <v>9186.36</v>
      </c>
      <c r="K109" s="24" t="str">
        <f t="shared" si="2"/>
        <v>00001130150100000244</v>
      </c>
      <c r="L109" s="14" t="str">
        <f>C109 &amp; D109 &amp;E109 &amp; F109 &amp; G109</f>
        <v>00001130150100000244</v>
      </c>
    </row>
    <row r="110" spans="1:12" ht="33.75" x14ac:dyDescent="0.2">
      <c r="A110" s="93" t="s">
        <v>177</v>
      </c>
      <c r="B110" s="94" t="s">
        <v>7</v>
      </c>
      <c r="C110" s="95" t="s">
        <v>98</v>
      </c>
      <c r="D110" s="120" t="s">
        <v>168</v>
      </c>
      <c r="E110" s="96" t="s">
        <v>179</v>
      </c>
      <c r="F110" s="121"/>
      <c r="G110" s="122" t="s">
        <v>98</v>
      </c>
      <c r="H110" s="84">
        <v>193610</v>
      </c>
      <c r="I110" s="91">
        <v>189584.57</v>
      </c>
      <c r="J110" s="92">
        <v>4025.43</v>
      </c>
      <c r="K110" s="24" t="str">
        <f t="shared" si="2"/>
        <v>00001130200000000000</v>
      </c>
      <c r="L110" s="18" t="s">
        <v>178</v>
      </c>
    </row>
    <row r="111" spans="1:12" ht="33.75" x14ac:dyDescent="0.2">
      <c r="A111" s="93" t="s">
        <v>180</v>
      </c>
      <c r="B111" s="94" t="s">
        <v>7</v>
      </c>
      <c r="C111" s="95" t="s">
        <v>98</v>
      </c>
      <c r="D111" s="120" t="s">
        <v>168</v>
      </c>
      <c r="E111" s="96" t="s">
        <v>182</v>
      </c>
      <c r="F111" s="121"/>
      <c r="G111" s="122" t="s">
        <v>98</v>
      </c>
      <c r="H111" s="84">
        <v>46610</v>
      </c>
      <c r="I111" s="91">
        <v>42822.080000000002</v>
      </c>
      <c r="J111" s="92">
        <v>3787.92</v>
      </c>
      <c r="K111" s="24" t="str">
        <f t="shared" si="2"/>
        <v>00001130200100000000</v>
      </c>
      <c r="L111" s="18" t="s">
        <v>181</v>
      </c>
    </row>
    <row r="112" spans="1:12" ht="22.5" x14ac:dyDescent="0.2">
      <c r="A112" s="93" t="s">
        <v>127</v>
      </c>
      <c r="B112" s="94" t="s">
        <v>7</v>
      </c>
      <c r="C112" s="95" t="s">
        <v>98</v>
      </c>
      <c r="D112" s="120" t="s">
        <v>168</v>
      </c>
      <c r="E112" s="96" t="s">
        <v>182</v>
      </c>
      <c r="F112" s="121"/>
      <c r="G112" s="122" t="s">
        <v>7</v>
      </c>
      <c r="H112" s="84">
        <v>46610</v>
      </c>
      <c r="I112" s="91">
        <v>42822.080000000002</v>
      </c>
      <c r="J112" s="92">
        <v>3787.92</v>
      </c>
      <c r="K112" s="24" t="str">
        <f t="shared" si="2"/>
        <v>00001130200100000200</v>
      </c>
      <c r="L112" s="18" t="s">
        <v>183</v>
      </c>
    </row>
    <row r="113" spans="1:12" ht="22.5" x14ac:dyDescent="0.2">
      <c r="A113" s="93" t="s">
        <v>129</v>
      </c>
      <c r="B113" s="94" t="s">
        <v>7</v>
      </c>
      <c r="C113" s="95" t="s">
        <v>98</v>
      </c>
      <c r="D113" s="120" t="s">
        <v>168</v>
      </c>
      <c r="E113" s="96" t="s">
        <v>182</v>
      </c>
      <c r="F113" s="121"/>
      <c r="G113" s="122" t="s">
        <v>131</v>
      </c>
      <c r="H113" s="84">
        <v>46610</v>
      </c>
      <c r="I113" s="91">
        <v>42822.080000000002</v>
      </c>
      <c r="J113" s="92">
        <v>3787.92</v>
      </c>
      <c r="K113" s="24" t="str">
        <f t="shared" si="2"/>
        <v>00001130200100000240</v>
      </c>
      <c r="L113" s="18" t="s">
        <v>184</v>
      </c>
    </row>
    <row r="114" spans="1:12" s="15" customFormat="1" ht="22.5" x14ac:dyDescent="0.2">
      <c r="A114" s="97" t="s">
        <v>185</v>
      </c>
      <c r="B114" s="98" t="s">
        <v>7</v>
      </c>
      <c r="C114" s="99" t="s">
        <v>98</v>
      </c>
      <c r="D114" s="123" t="s">
        <v>168</v>
      </c>
      <c r="E114" s="100" t="s">
        <v>182</v>
      </c>
      <c r="F114" s="124"/>
      <c r="G114" s="125" t="s">
        <v>186</v>
      </c>
      <c r="H114" s="103">
        <v>46610</v>
      </c>
      <c r="I114" s="104">
        <v>42822.080000000002</v>
      </c>
      <c r="J114" s="105">
        <f>IF(IF(H114="",0,H114)=0,0,(IF(H114&gt;0,IF(I114&gt;H114,0,H114-I114),IF(I114&gt;H114,H114-I114,0))))</f>
        <v>3787.92</v>
      </c>
      <c r="K114" s="24" t="str">
        <f t="shared" si="2"/>
        <v>00001130200100000242</v>
      </c>
      <c r="L114" s="14" t="str">
        <f>C114 &amp; D114 &amp;E114 &amp; F114 &amp; G114</f>
        <v>00001130200100000242</v>
      </c>
    </row>
    <row r="115" spans="1:12" ht="33.75" x14ac:dyDescent="0.2">
      <c r="A115" s="93" t="s">
        <v>502</v>
      </c>
      <c r="B115" s="94" t="s">
        <v>7</v>
      </c>
      <c r="C115" s="95" t="s">
        <v>98</v>
      </c>
      <c r="D115" s="120" t="s">
        <v>168</v>
      </c>
      <c r="E115" s="96" t="s">
        <v>188</v>
      </c>
      <c r="F115" s="121"/>
      <c r="G115" s="122" t="s">
        <v>98</v>
      </c>
      <c r="H115" s="84">
        <v>131800</v>
      </c>
      <c r="I115" s="91">
        <v>131594.49</v>
      </c>
      <c r="J115" s="92">
        <v>205.51</v>
      </c>
      <c r="K115" s="24" t="str">
        <f t="shared" si="2"/>
        <v>00001130200200000000</v>
      </c>
      <c r="L115" s="18" t="s">
        <v>187</v>
      </c>
    </row>
    <row r="116" spans="1:12" ht="22.5" x14ac:dyDescent="0.2">
      <c r="A116" s="93" t="s">
        <v>127</v>
      </c>
      <c r="B116" s="94" t="s">
        <v>7</v>
      </c>
      <c r="C116" s="95" t="s">
        <v>98</v>
      </c>
      <c r="D116" s="120" t="s">
        <v>168</v>
      </c>
      <c r="E116" s="96" t="s">
        <v>188</v>
      </c>
      <c r="F116" s="121"/>
      <c r="G116" s="122" t="s">
        <v>7</v>
      </c>
      <c r="H116" s="84">
        <v>131800</v>
      </c>
      <c r="I116" s="91">
        <v>131594.49</v>
      </c>
      <c r="J116" s="92">
        <v>205.51</v>
      </c>
      <c r="K116" s="24" t="str">
        <f t="shared" si="2"/>
        <v>00001130200200000200</v>
      </c>
      <c r="L116" s="18" t="s">
        <v>189</v>
      </c>
    </row>
    <row r="117" spans="1:12" ht="22.5" x14ac:dyDescent="0.2">
      <c r="A117" s="93" t="s">
        <v>129</v>
      </c>
      <c r="B117" s="94" t="s">
        <v>7</v>
      </c>
      <c r="C117" s="95" t="s">
        <v>98</v>
      </c>
      <c r="D117" s="120" t="s">
        <v>168</v>
      </c>
      <c r="E117" s="96" t="s">
        <v>188</v>
      </c>
      <c r="F117" s="121"/>
      <c r="G117" s="122" t="s">
        <v>131</v>
      </c>
      <c r="H117" s="84">
        <v>131800</v>
      </c>
      <c r="I117" s="91">
        <v>131594.49</v>
      </c>
      <c r="J117" s="92">
        <v>205.51</v>
      </c>
      <c r="K117" s="24" t="str">
        <f t="shared" si="2"/>
        <v>00001130200200000240</v>
      </c>
      <c r="L117" s="18" t="s">
        <v>190</v>
      </c>
    </row>
    <row r="118" spans="1:12" s="15" customFormat="1" ht="22.5" x14ac:dyDescent="0.2">
      <c r="A118" s="97" t="s">
        <v>185</v>
      </c>
      <c r="B118" s="98" t="s">
        <v>7</v>
      </c>
      <c r="C118" s="99" t="s">
        <v>98</v>
      </c>
      <c r="D118" s="123" t="s">
        <v>168</v>
      </c>
      <c r="E118" s="100" t="s">
        <v>188</v>
      </c>
      <c r="F118" s="124"/>
      <c r="G118" s="125" t="s">
        <v>186</v>
      </c>
      <c r="H118" s="103">
        <v>131800</v>
      </c>
      <c r="I118" s="104">
        <v>131594.49</v>
      </c>
      <c r="J118" s="105">
        <f>IF(IF(H118="",0,H118)=0,0,(IF(H118&gt;0,IF(I118&gt;H118,0,H118-I118),IF(I118&gt;H118,H118-I118,0))))</f>
        <v>205.51</v>
      </c>
      <c r="K118" s="24" t="str">
        <f t="shared" si="2"/>
        <v>00001130200200000242</v>
      </c>
      <c r="L118" s="14" t="str">
        <f>C118 &amp; D118 &amp;E118 &amp; F118 &amp; G118</f>
        <v>00001130200200000242</v>
      </c>
    </row>
    <row r="119" spans="1:12" ht="33.75" x14ac:dyDescent="0.2">
      <c r="A119" s="93" t="s">
        <v>502</v>
      </c>
      <c r="B119" s="94" t="s">
        <v>7</v>
      </c>
      <c r="C119" s="95" t="s">
        <v>98</v>
      </c>
      <c r="D119" s="120" t="s">
        <v>168</v>
      </c>
      <c r="E119" s="96" t="s">
        <v>192</v>
      </c>
      <c r="F119" s="121"/>
      <c r="G119" s="122" t="s">
        <v>98</v>
      </c>
      <c r="H119" s="84">
        <v>15200</v>
      </c>
      <c r="I119" s="91">
        <v>15168</v>
      </c>
      <c r="J119" s="92">
        <v>32</v>
      </c>
      <c r="K119" s="24" t="str">
        <f t="shared" si="2"/>
        <v>00001130200300000000</v>
      </c>
      <c r="L119" s="18" t="s">
        <v>191</v>
      </c>
    </row>
    <row r="120" spans="1:12" ht="22.5" x14ac:dyDescent="0.2">
      <c r="A120" s="93" t="s">
        <v>127</v>
      </c>
      <c r="B120" s="94" t="s">
        <v>7</v>
      </c>
      <c r="C120" s="95" t="s">
        <v>98</v>
      </c>
      <c r="D120" s="120" t="s">
        <v>168</v>
      </c>
      <c r="E120" s="96" t="s">
        <v>192</v>
      </c>
      <c r="F120" s="121"/>
      <c r="G120" s="122" t="s">
        <v>7</v>
      </c>
      <c r="H120" s="84">
        <v>15200</v>
      </c>
      <c r="I120" s="91">
        <v>15168</v>
      </c>
      <c r="J120" s="92">
        <v>32</v>
      </c>
      <c r="K120" s="24" t="str">
        <f t="shared" si="2"/>
        <v>00001130200300000200</v>
      </c>
      <c r="L120" s="18" t="s">
        <v>193</v>
      </c>
    </row>
    <row r="121" spans="1:12" ht="22.5" x14ac:dyDescent="0.2">
      <c r="A121" s="93" t="s">
        <v>129</v>
      </c>
      <c r="B121" s="94" t="s">
        <v>7</v>
      </c>
      <c r="C121" s="95" t="s">
        <v>98</v>
      </c>
      <c r="D121" s="120" t="s">
        <v>168</v>
      </c>
      <c r="E121" s="96" t="s">
        <v>192</v>
      </c>
      <c r="F121" s="121"/>
      <c r="G121" s="122" t="s">
        <v>131</v>
      </c>
      <c r="H121" s="84">
        <v>15200</v>
      </c>
      <c r="I121" s="91">
        <v>15168</v>
      </c>
      <c r="J121" s="92">
        <v>32</v>
      </c>
      <c r="K121" s="24" t="str">
        <f t="shared" si="2"/>
        <v>00001130200300000240</v>
      </c>
      <c r="L121" s="18" t="s">
        <v>194</v>
      </c>
    </row>
    <row r="122" spans="1:12" s="15" customFormat="1" ht="22.5" x14ac:dyDescent="0.2">
      <c r="A122" s="97" t="s">
        <v>185</v>
      </c>
      <c r="B122" s="98" t="s">
        <v>7</v>
      </c>
      <c r="C122" s="99" t="s">
        <v>98</v>
      </c>
      <c r="D122" s="123" t="s">
        <v>168</v>
      </c>
      <c r="E122" s="100" t="s">
        <v>192</v>
      </c>
      <c r="F122" s="124"/>
      <c r="G122" s="125" t="s">
        <v>186</v>
      </c>
      <c r="H122" s="103">
        <v>15200</v>
      </c>
      <c r="I122" s="104">
        <v>15168</v>
      </c>
      <c r="J122" s="105">
        <f>IF(IF(H122="",0,H122)=0,0,(IF(H122&gt;0,IF(I122&gt;H122,0,H122-I122),IF(I122&gt;H122,H122-I122,0))))</f>
        <v>32</v>
      </c>
      <c r="K122" s="24" t="str">
        <f t="shared" si="2"/>
        <v>00001130200300000242</v>
      </c>
      <c r="L122" s="14" t="str">
        <f>C122 &amp; D122 &amp;E122 &amp; F122 &amp; G122</f>
        <v>00001130200300000242</v>
      </c>
    </row>
    <row r="123" spans="1:12" ht="33.75" x14ac:dyDescent="0.2">
      <c r="A123" s="93" t="s">
        <v>500</v>
      </c>
      <c r="B123" s="94" t="s">
        <v>7</v>
      </c>
      <c r="C123" s="95" t="s">
        <v>98</v>
      </c>
      <c r="D123" s="120" t="s">
        <v>168</v>
      </c>
      <c r="E123" s="96" t="s">
        <v>196</v>
      </c>
      <c r="F123" s="121"/>
      <c r="G123" s="122" t="s">
        <v>98</v>
      </c>
      <c r="H123" s="84">
        <v>9996.6</v>
      </c>
      <c r="I123" s="91">
        <v>9996.6</v>
      </c>
      <c r="J123" s="92">
        <v>0</v>
      </c>
      <c r="K123" s="24" t="str">
        <f t="shared" si="2"/>
        <v>00001130300000000000</v>
      </c>
      <c r="L123" s="18" t="s">
        <v>195</v>
      </c>
    </row>
    <row r="124" spans="1:12" ht="33.75" x14ac:dyDescent="0.2">
      <c r="A124" s="93" t="s">
        <v>501</v>
      </c>
      <c r="B124" s="94" t="s">
        <v>7</v>
      </c>
      <c r="C124" s="95" t="s">
        <v>98</v>
      </c>
      <c r="D124" s="120" t="s">
        <v>168</v>
      </c>
      <c r="E124" s="96" t="s">
        <v>198</v>
      </c>
      <c r="F124" s="121"/>
      <c r="G124" s="122" t="s">
        <v>98</v>
      </c>
      <c r="H124" s="84">
        <v>1000</v>
      </c>
      <c r="I124" s="91">
        <v>1000</v>
      </c>
      <c r="J124" s="92">
        <v>0</v>
      </c>
      <c r="K124" s="24" t="str">
        <f t="shared" si="2"/>
        <v>00001130300400000000</v>
      </c>
      <c r="L124" s="18" t="s">
        <v>197</v>
      </c>
    </row>
    <row r="125" spans="1:12" ht="33.75" x14ac:dyDescent="0.2">
      <c r="A125" s="93" t="s">
        <v>501</v>
      </c>
      <c r="B125" s="94" t="s">
        <v>7</v>
      </c>
      <c r="C125" s="95" t="s">
        <v>98</v>
      </c>
      <c r="D125" s="120" t="s">
        <v>168</v>
      </c>
      <c r="E125" s="96" t="s">
        <v>198</v>
      </c>
      <c r="F125" s="121"/>
      <c r="G125" s="122" t="s">
        <v>98</v>
      </c>
      <c r="H125" s="84">
        <v>8996.6</v>
      </c>
      <c r="I125" s="91">
        <v>8996.6</v>
      </c>
      <c r="J125" s="92">
        <v>0</v>
      </c>
      <c r="K125" s="24" t="str">
        <f t="shared" si="2"/>
        <v>00001130300400000000</v>
      </c>
      <c r="L125" s="18" t="s">
        <v>199</v>
      </c>
    </row>
    <row r="126" spans="1:12" ht="22.5" x14ac:dyDescent="0.2">
      <c r="A126" s="93" t="s">
        <v>127</v>
      </c>
      <c r="B126" s="94" t="s">
        <v>7</v>
      </c>
      <c r="C126" s="95" t="s">
        <v>98</v>
      </c>
      <c r="D126" s="120" t="s">
        <v>168</v>
      </c>
      <c r="E126" s="96" t="s">
        <v>198</v>
      </c>
      <c r="F126" s="121"/>
      <c r="G126" s="122" t="s">
        <v>7</v>
      </c>
      <c r="H126" s="84">
        <v>1000</v>
      </c>
      <c r="I126" s="91">
        <v>1000</v>
      </c>
      <c r="J126" s="92">
        <v>0</v>
      </c>
      <c r="K126" s="24" t="str">
        <f t="shared" si="2"/>
        <v>00001130300400000200</v>
      </c>
      <c r="L126" s="18" t="s">
        <v>200</v>
      </c>
    </row>
    <row r="127" spans="1:12" ht="22.5" x14ac:dyDescent="0.2">
      <c r="A127" s="93" t="s">
        <v>129</v>
      </c>
      <c r="B127" s="94" t="s">
        <v>7</v>
      </c>
      <c r="C127" s="95" t="s">
        <v>98</v>
      </c>
      <c r="D127" s="120" t="s">
        <v>168</v>
      </c>
      <c r="E127" s="96" t="s">
        <v>198</v>
      </c>
      <c r="F127" s="121"/>
      <c r="G127" s="122" t="s">
        <v>131</v>
      </c>
      <c r="H127" s="84">
        <v>1000</v>
      </c>
      <c r="I127" s="91">
        <v>1000</v>
      </c>
      <c r="J127" s="92">
        <v>0</v>
      </c>
      <c r="K127" s="24" t="str">
        <f t="shared" si="2"/>
        <v>00001130300400000240</v>
      </c>
      <c r="L127" s="18" t="s">
        <v>201</v>
      </c>
    </row>
    <row r="128" spans="1:12" s="15" customFormat="1" x14ac:dyDescent="0.2">
      <c r="A128" s="97" t="s">
        <v>132</v>
      </c>
      <c r="B128" s="98" t="s">
        <v>7</v>
      </c>
      <c r="C128" s="99" t="s">
        <v>98</v>
      </c>
      <c r="D128" s="123" t="s">
        <v>168</v>
      </c>
      <c r="E128" s="100" t="s">
        <v>198</v>
      </c>
      <c r="F128" s="124"/>
      <c r="G128" s="125" t="s">
        <v>133</v>
      </c>
      <c r="H128" s="103">
        <v>1000</v>
      </c>
      <c r="I128" s="104">
        <v>1000</v>
      </c>
      <c r="J128" s="105">
        <f>IF(IF(H128="",0,H128)=0,0,(IF(H128&gt;0,IF(I128&gt;H128,0,H128-I128),IF(I128&gt;H128,H128-I128,0))))</f>
        <v>0</v>
      </c>
      <c r="K128" s="24" t="str">
        <f t="shared" si="2"/>
        <v>00001130300400000244</v>
      </c>
      <c r="L128" s="14" t="str">
        <f>C128 &amp; D128 &amp;E128 &amp; F128 &amp; G128</f>
        <v>00001130300400000244</v>
      </c>
    </row>
    <row r="129" spans="1:12" ht="33.75" x14ac:dyDescent="0.2">
      <c r="A129" s="93" t="s">
        <v>202</v>
      </c>
      <c r="B129" s="94" t="s">
        <v>7</v>
      </c>
      <c r="C129" s="95" t="s">
        <v>98</v>
      </c>
      <c r="D129" s="120" t="s">
        <v>168</v>
      </c>
      <c r="E129" s="96" t="s">
        <v>204</v>
      </c>
      <c r="F129" s="121"/>
      <c r="G129" s="122" t="s">
        <v>98</v>
      </c>
      <c r="H129" s="84">
        <v>8996.6</v>
      </c>
      <c r="I129" s="91">
        <v>8996.6</v>
      </c>
      <c r="J129" s="92">
        <v>0</v>
      </c>
      <c r="K129" s="24" t="str">
        <f t="shared" si="2"/>
        <v>00001130300472280000</v>
      </c>
      <c r="L129" s="18" t="s">
        <v>203</v>
      </c>
    </row>
    <row r="130" spans="1:12" ht="22.5" x14ac:dyDescent="0.2">
      <c r="A130" s="93" t="s">
        <v>127</v>
      </c>
      <c r="B130" s="94" t="s">
        <v>7</v>
      </c>
      <c r="C130" s="95" t="s">
        <v>98</v>
      </c>
      <c r="D130" s="120" t="s">
        <v>168</v>
      </c>
      <c r="E130" s="96" t="s">
        <v>204</v>
      </c>
      <c r="F130" s="121"/>
      <c r="G130" s="122" t="s">
        <v>7</v>
      </c>
      <c r="H130" s="84">
        <v>8996.6</v>
      </c>
      <c r="I130" s="91">
        <v>8996.6</v>
      </c>
      <c r="J130" s="92">
        <v>0</v>
      </c>
      <c r="K130" s="24" t="str">
        <f t="shared" si="2"/>
        <v>00001130300472280200</v>
      </c>
      <c r="L130" s="18" t="s">
        <v>205</v>
      </c>
    </row>
    <row r="131" spans="1:12" ht="22.5" x14ac:dyDescent="0.2">
      <c r="A131" s="93" t="s">
        <v>129</v>
      </c>
      <c r="B131" s="94" t="s">
        <v>7</v>
      </c>
      <c r="C131" s="95" t="s">
        <v>98</v>
      </c>
      <c r="D131" s="120" t="s">
        <v>168</v>
      </c>
      <c r="E131" s="96" t="s">
        <v>204</v>
      </c>
      <c r="F131" s="121"/>
      <c r="G131" s="122" t="s">
        <v>131</v>
      </c>
      <c r="H131" s="84">
        <v>8996.6</v>
      </c>
      <c r="I131" s="91">
        <v>8996.6</v>
      </c>
      <c r="J131" s="92">
        <v>0</v>
      </c>
      <c r="K131" s="24" t="str">
        <f t="shared" si="2"/>
        <v>00001130300472280240</v>
      </c>
      <c r="L131" s="18" t="s">
        <v>206</v>
      </c>
    </row>
    <row r="132" spans="1:12" s="15" customFormat="1" x14ac:dyDescent="0.2">
      <c r="A132" s="97" t="s">
        <v>132</v>
      </c>
      <c r="B132" s="98" t="s">
        <v>7</v>
      </c>
      <c r="C132" s="99" t="s">
        <v>98</v>
      </c>
      <c r="D132" s="123" t="s">
        <v>168</v>
      </c>
      <c r="E132" s="100" t="s">
        <v>204</v>
      </c>
      <c r="F132" s="124"/>
      <c r="G132" s="125" t="s">
        <v>133</v>
      </c>
      <c r="H132" s="103">
        <v>8996.6</v>
      </c>
      <c r="I132" s="104">
        <v>8996.6</v>
      </c>
      <c r="J132" s="105">
        <f>IF(IF(H132="",0,H132)=0,0,(IF(H132&gt;0,IF(I132&gt;H132,0,H132-I132),IF(I132&gt;H132,H132-I132,0))))</f>
        <v>0</v>
      </c>
      <c r="K132" s="24" t="str">
        <f t="shared" si="2"/>
        <v>00001130300472280244</v>
      </c>
      <c r="L132" s="14" t="str">
        <f>C132 &amp; D132 &amp;E132 &amp; F132 &amp; G132</f>
        <v>00001130300472280244</v>
      </c>
    </row>
    <row r="133" spans="1:12" ht="22.5" x14ac:dyDescent="0.2">
      <c r="A133" s="93" t="s">
        <v>155</v>
      </c>
      <c r="B133" s="94" t="s">
        <v>7</v>
      </c>
      <c r="C133" s="95" t="s">
        <v>98</v>
      </c>
      <c r="D133" s="120" t="s">
        <v>168</v>
      </c>
      <c r="E133" s="96" t="s">
        <v>157</v>
      </c>
      <c r="F133" s="121"/>
      <c r="G133" s="122" t="s">
        <v>98</v>
      </c>
      <c r="H133" s="84">
        <v>99075</v>
      </c>
      <c r="I133" s="91">
        <v>81730.429999999993</v>
      </c>
      <c r="J133" s="92">
        <v>17344.57</v>
      </c>
      <c r="K133" s="24" t="str">
        <f t="shared" si="2"/>
        <v>00001139900000000000</v>
      </c>
      <c r="L133" s="18" t="s">
        <v>207</v>
      </c>
    </row>
    <row r="134" spans="1:12" ht="56.25" x14ac:dyDescent="0.2">
      <c r="A134" s="93" t="s">
        <v>208</v>
      </c>
      <c r="B134" s="94" t="s">
        <v>7</v>
      </c>
      <c r="C134" s="95" t="s">
        <v>98</v>
      </c>
      <c r="D134" s="120" t="s">
        <v>168</v>
      </c>
      <c r="E134" s="96" t="s">
        <v>210</v>
      </c>
      <c r="F134" s="121"/>
      <c r="G134" s="122" t="s">
        <v>98</v>
      </c>
      <c r="H134" s="84">
        <v>98575</v>
      </c>
      <c r="I134" s="91">
        <v>81730.429999999993</v>
      </c>
      <c r="J134" s="92">
        <v>16844.57</v>
      </c>
      <c r="K134" s="24" t="str">
        <f t="shared" si="2"/>
        <v>00001139900070280000</v>
      </c>
      <c r="L134" s="18" t="s">
        <v>209</v>
      </c>
    </row>
    <row r="135" spans="1:12" ht="56.25" x14ac:dyDescent="0.2">
      <c r="A135" s="93" t="s">
        <v>108</v>
      </c>
      <c r="B135" s="94" t="s">
        <v>7</v>
      </c>
      <c r="C135" s="95" t="s">
        <v>98</v>
      </c>
      <c r="D135" s="120" t="s">
        <v>168</v>
      </c>
      <c r="E135" s="96" t="s">
        <v>210</v>
      </c>
      <c r="F135" s="121"/>
      <c r="G135" s="122" t="s">
        <v>72</v>
      </c>
      <c r="H135" s="84">
        <v>98013.23</v>
      </c>
      <c r="I135" s="91">
        <v>81730.429999999993</v>
      </c>
      <c r="J135" s="92">
        <v>16282.8</v>
      </c>
      <c r="K135" s="24" t="str">
        <f t="shared" ref="K135:K166" si="3">C135 &amp; D135 &amp;E135 &amp; F135 &amp; G135</f>
        <v>00001139900070280100</v>
      </c>
      <c r="L135" s="18" t="s">
        <v>211</v>
      </c>
    </row>
    <row r="136" spans="1:12" ht="22.5" x14ac:dyDescent="0.2">
      <c r="A136" s="93" t="s">
        <v>110</v>
      </c>
      <c r="B136" s="94" t="s">
        <v>7</v>
      </c>
      <c r="C136" s="95" t="s">
        <v>98</v>
      </c>
      <c r="D136" s="120" t="s">
        <v>168</v>
      </c>
      <c r="E136" s="96" t="s">
        <v>210</v>
      </c>
      <c r="F136" s="121"/>
      <c r="G136" s="122" t="s">
        <v>112</v>
      </c>
      <c r="H136" s="84">
        <v>98013.23</v>
      </c>
      <c r="I136" s="91">
        <v>81730.429999999993</v>
      </c>
      <c r="J136" s="92">
        <v>16282.8</v>
      </c>
      <c r="K136" s="24" t="str">
        <f t="shared" si="3"/>
        <v>00001139900070280120</v>
      </c>
      <c r="L136" s="18" t="s">
        <v>212</v>
      </c>
    </row>
    <row r="137" spans="1:12" s="15" customFormat="1" ht="22.5" x14ac:dyDescent="0.2">
      <c r="A137" s="97" t="s">
        <v>113</v>
      </c>
      <c r="B137" s="98" t="s">
        <v>7</v>
      </c>
      <c r="C137" s="99" t="s">
        <v>98</v>
      </c>
      <c r="D137" s="123" t="s">
        <v>168</v>
      </c>
      <c r="E137" s="100" t="s">
        <v>210</v>
      </c>
      <c r="F137" s="124"/>
      <c r="G137" s="125" t="s">
        <v>114</v>
      </c>
      <c r="H137" s="103">
        <v>75278.95</v>
      </c>
      <c r="I137" s="104">
        <v>62772.95</v>
      </c>
      <c r="J137" s="105">
        <f>IF(IF(H137="",0,H137)=0,0,(IF(H137&gt;0,IF(I137&gt;H137,0,H137-I137),IF(I137&gt;H137,H137-I137,0))))</f>
        <v>12506</v>
      </c>
      <c r="K137" s="24" t="str">
        <f t="shared" si="3"/>
        <v>00001139900070280121</v>
      </c>
      <c r="L137" s="14" t="str">
        <f>C137 &amp; D137 &amp;E137 &amp; F137 &amp; G137</f>
        <v>00001139900070280121</v>
      </c>
    </row>
    <row r="138" spans="1:12" s="15" customFormat="1" ht="33.75" x14ac:dyDescent="0.2">
      <c r="A138" s="97" t="s">
        <v>117</v>
      </c>
      <c r="B138" s="98" t="s">
        <v>7</v>
      </c>
      <c r="C138" s="99" t="s">
        <v>98</v>
      </c>
      <c r="D138" s="123" t="s">
        <v>168</v>
      </c>
      <c r="E138" s="100" t="s">
        <v>210</v>
      </c>
      <c r="F138" s="124"/>
      <c r="G138" s="125" t="s">
        <v>118</v>
      </c>
      <c r="H138" s="103">
        <v>22734.28</v>
      </c>
      <c r="I138" s="104">
        <v>18957.48</v>
      </c>
      <c r="J138" s="105">
        <f>IF(IF(H138="",0,H138)=0,0,(IF(H138&gt;0,IF(I138&gt;H138,0,H138-I138),IF(I138&gt;H138,H138-I138,0))))</f>
        <v>3776.8</v>
      </c>
      <c r="K138" s="24" t="str">
        <f t="shared" si="3"/>
        <v>00001139900070280129</v>
      </c>
      <c r="L138" s="14" t="str">
        <f>C138 &amp; D138 &amp;E138 &amp; F138 &amp; G138</f>
        <v>00001139900070280129</v>
      </c>
    </row>
    <row r="139" spans="1:12" ht="22.5" x14ac:dyDescent="0.2">
      <c r="A139" s="93" t="s">
        <v>127</v>
      </c>
      <c r="B139" s="94" t="s">
        <v>7</v>
      </c>
      <c r="C139" s="95" t="s">
        <v>98</v>
      </c>
      <c r="D139" s="120" t="s">
        <v>168</v>
      </c>
      <c r="E139" s="96" t="s">
        <v>210</v>
      </c>
      <c r="F139" s="121"/>
      <c r="G139" s="122" t="s">
        <v>7</v>
      </c>
      <c r="H139" s="84">
        <v>561.77</v>
      </c>
      <c r="I139" s="91"/>
      <c r="J139" s="92">
        <v>561.77</v>
      </c>
      <c r="K139" s="24" t="str">
        <f t="shared" si="3"/>
        <v>00001139900070280200</v>
      </c>
      <c r="L139" s="18" t="s">
        <v>213</v>
      </c>
    </row>
    <row r="140" spans="1:12" ht="22.5" x14ac:dyDescent="0.2">
      <c r="A140" s="93" t="s">
        <v>129</v>
      </c>
      <c r="B140" s="94" t="s">
        <v>7</v>
      </c>
      <c r="C140" s="95" t="s">
        <v>98</v>
      </c>
      <c r="D140" s="120" t="s">
        <v>168</v>
      </c>
      <c r="E140" s="96" t="s">
        <v>210</v>
      </c>
      <c r="F140" s="121"/>
      <c r="G140" s="122" t="s">
        <v>131</v>
      </c>
      <c r="H140" s="84">
        <v>561.77</v>
      </c>
      <c r="I140" s="91"/>
      <c r="J140" s="92">
        <v>561.77</v>
      </c>
      <c r="K140" s="24" t="str">
        <f t="shared" si="3"/>
        <v>00001139900070280240</v>
      </c>
      <c r="L140" s="18" t="s">
        <v>214</v>
      </c>
    </row>
    <row r="141" spans="1:12" s="15" customFormat="1" x14ac:dyDescent="0.2">
      <c r="A141" s="97" t="s">
        <v>132</v>
      </c>
      <c r="B141" s="98" t="s">
        <v>7</v>
      </c>
      <c r="C141" s="99" t="s">
        <v>98</v>
      </c>
      <c r="D141" s="123" t="s">
        <v>168</v>
      </c>
      <c r="E141" s="100" t="s">
        <v>210</v>
      </c>
      <c r="F141" s="124"/>
      <c r="G141" s="125" t="s">
        <v>133</v>
      </c>
      <c r="H141" s="103">
        <v>561.77</v>
      </c>
      <c r="I141" s="104"/>
      <c r="J141" s="105">
        <f>IF(IF(H141="",0,H141)=0,0,(IF(H141&gt;0,IF(I141&gt;H141,0,H141-I141),IF(I141&gt;H141,H141-I141,0))))</f>
        <v>561.77</v>
      </c>
      <c r="K141" s="24" t="str">
        <f t="shared" si="3"/>
        <v>00001139900070280244</v>
      </c>
      <c r="L141" s="14" t="str">
        <f>C141 &amp; D141 &amp;E141 &amp; F141 &amp; G141</f>
        <v>00001139900070280244</v>
      </c>
    </row>
    <row r="142" spans="1:12" ht="45" x14ac:dyDescent="0.2">
      <c r="A142" s="93" t="s">
        <v>215</v>
      </c>
      <c r="B142" s="94" t="s">
        <v>7</v>
      </c>
      <c r="C142" s="95" t="s">
        <v>98</v>
      </c>
      <c r="D142" s="120" t="s">
        <v>168</v>
      </c>
      <c r="E142" s="96" t="s">
        <v>217</v>
      </c>
      <c r="F142" s="121"/>
      <c r="G142" s="122" t="s">
        <v>98</v>
      </c>
      <c r="H142" s="84">
        <v>500</v>
      </c>
      <c r="I142" s="91"/>
      <c r="J142" s="92">
        <v>500</v>
      </c>
      <c r="K142" s="24" t="str">
        <f t="shared" si="3"/>
        <v>00001139900070650000</v>
      </c>
      <c r="L142" s="18" t="s">
        <v>216</v>
      </c>
    </row>
    <row r="143" spans="1:12" ht="22.5" x14ac:dyDescent="0.2">
      <c r="A143" s="93" t="s">
        <v>127</v>
      </c>
      <c r="B143" s="94" t="s">
        <v>7</v>
      </c>
      <c r="C143" s="95" t="s">
        <v>98</v>
      </c>
      <c r="D143" s="120" t="s">
        <v>168</v>
      </c>
      <c r="E143" s="96" t="s">
        <v>217</v>
      </c>
      <c r="F143" s="121"/>
      <c r="G143" s="122" t="s">
        <v>7</v>
      </c>
      <c r="H143" s="84">
        <v>500</v>
      </c>
      <c r="I143" s="91"/>
      <c r="J143" s="92">
        <v>500</v>
      </c>
      <c r="K143" s="24" t="str">
        <f t="shared" si="3"/>
        <v>00001139900070650200</v>
      </c>
      <c r="L143" s="18" t="s">
        <v>218</v>
      </c>
    </row>
    <row r="144" spans="1:12" ht="22.5" x14ac:dyDescent="0.2">
      <c r="A144" s="93" t="s">
        <v>129</v>
      </c>
      <c r="B144" s="94" t="s">
        <v>7</v>
      </c>
      <c r="C144" s="95" t="s">
        <v>98</v>
      </c>
      <c r="D144" s="120" t="s">
        <v>168</v>
      </c>
      <c r="E144" s="96" t="s">
        <v>217</v>
      </c>
      <c r="F144" s="121"/>
      <c r="G144" s="122" t="s">
        <v>131</v>
      </c>
      <c r="H144" s="84">
        <v>500</v>
      </c>
      <c r="I144" s="91"/>
      <c r="J144" s="92">
        <v>500</v>
      </c>
      <c r="K144" s="24" t="str">
        <f t="shared" si="3"/>
        <v>00001139900070650240</v>
      </c>
      <c r="L144" s="18" t="s">
        <v>219</v>
      </c>
    </row>
    <row r="145" spans="1:12" s="15" customFormat="1" x14ac:dyDescent="0.2">
      <c r="A145" s="97" t="s">
        <v>132</v>
      </c>
      <c r="B145" s="98" t="s">
        <v>7</v>
      </c>
      <c r="C145" s="99" t="s">
        <v>98</v>
      </c>
      <c r="D145" s="123" t="s">
        <v>168</v>
      </c>
      <c r="E145" s="100" t="s">
        <v>217</v>
      </c>
      <c r="F145" s="124"/>
      <c r="G145" s="125" t="s">
        <v>133</v>
      </c>
      <c r="H145" s="103">
        <v>500</v>
      </c>
      <c r="I145" s="104"/>
      <c r="J145" s="105">
        <f>IF(IF(H145="",0,H145)=0,0,(IF(H145&gt;0,IF(I145&gt;H145,0,H145-I145),IF(I145&gt;H145,H145-I145,0))))</f>
        <v>500</v>
      </c>
      <c r="K145" s="24" t="str">
        <f t="shared" si="3"/>
        <v>00001139900070650244</v>
      </c>
      <c r="L145" s="14" t="str">
        <f>C145 &amp; D145 &amp;E145 &amp; F145 &amp; G145</f>
        <v>00001139900070650244</v>
      </c>
    </row>
    <row r="146" spans="1:12" x14ac:dyDescent="0.2">
      <c r="A146" s="93" t="s">
        <v>220</v>
      </c>
      <c r="B146" s="94" t="s">
        <v>7</v>
      </c>
      <c r="C146" s="95" t="s">
        <v>98</v>
      </c>
      <c r="D146" s="120" t="s">
        <v>222</v>
      </c>
      <c r="E146" s="96" t="s">
        <v>100</v>
      </c>
      <c r="F146" s="121"/>
      <c r="G146" s="122" t="s">
        <v>98</v>
      </c>
      <c r="H146" s="84">
        <v>79521</v>
      </c>
      <c r="I146" s="91">
        <v>63402.09</v>
      </c>
      <c r="J146" s="92">
        <v>16118.91</v>
      </c>
      <c r="K146" s="24" t="str">
        <f t="shared" si="3"/>
        <v>00002000000000000000</v>
      </c>
      <c r="L146" s="18" t="s">
        <v>221</v>
      </c>
    </row>
    <row r="147" spans="1:12" x14ac:dyDescent="0.2">
      <c r="A147" s="93" t="s">
        <v>223</v>
      </c>
      <c r="B147" s="94" t="s">
        <v>7</v>
      </c>
      <c r="C147" s="95" t="s">
        <v>98</v>
      </c>
      <c r="D147" s="120" t="s">
        <v>225</v>
      </c>
      <c r="E147" s="96" t="s">
        <v>100</v>
      </c>
      <c r="F147" s="121"/>
      <c r="G147" s="122" t="s">
        <v>98</v>
      </c>
      <c r="H147" s="84">
        <v>79521</v>
      </c>
      <c r="I147" s="91">
        <v>63402.09</v>
      </c>
      <c r="J147" s="92">
        <v>16118.91</v>
      </c>
      <c r="K147" s="24" t="str">
        <f t="shared" si="3"/>
        <v>00002030000000000000</v>
      </c>
      <c r="L147" s="18" t="s">
        <v>224</v>
      </c>
    </row>
    <row r="148" spans="1:12" ht="22.5" x14ac:dyDescent="0.2">
      <c r="A148" s="93" t="s">
        <v>155</v>
      </c>
      <c r="B148" s="94" t="s">
        <v>7</v>
      </c>
      <c r="C148" s="95" t="s">
        <v>98</v>
      </c>
      <c r="D148" s="120" t="s">
        <v>225</v>
      </c>
      <c r="E148" s="96" t="s">
        <v>157</v>
      </c>
      <c r="F148" s="121"/>
      <c r="G148" s="122" t="s">
        <v>98</v>
      </c>
      <c r="H148" s="84">
        <v>79521</v>
      </c>
      <c r="I148" s="91">
        <v>63402.09</v>
      </c>
      <c r="J148" s="92">
        <v>16118.91</v>
      </c>
      <c r="K148" s="24" t="str">
        <f t="shared" si="3"/>
        <v>00002039900000000000</v>
      </c>
      <c r="L148" s="18" t="s">
        <v>226</v>
      </c>
    </row>
    <row r="149" spans="1:12" ht="22.5" x14ac:dyDescent="0.2">
      <c r="A149" s="93" t="s">
        <v>227</v>
      </c>
      <c r="B149" s="94" t="s">
        <v>7</v>
      </c>
      <c r="C149" s="95" t="s">
        <v>98</v>
      </c>
      <c r="D149" s="120" t="s">
        <v>225</v>
      </c>
      <c r="E149" s="96" t="s">
        <v>229</v>
      </c>
      <c r="F149" s="121"/>
      <c r="G149" s="122" t="s">
        <v>98</v>
      </c>
      <c r="H149" s="84">
        <v>79521</v>
      </c>
      <c r="I149" s="91">
        <v>63402.09</v>
      </c>
      <c r="J149" s="92">
        <v>16118.91</v>
      </c>
      <c r="K149" s="24" t="str">
        <f t="shared" si="3"/>
        <v>00002039900051180000</v>
      </c>
      <c r="L149" s="18" t="s">
        <v>228</v>
      </c>
    </row>
    <row r="150" spans="1:12" ht="56.25" x14ac:dyDescent="0.2">
      <c r="A150" s="93" t="s">
        <v>108</v>
      </c>
      <c r="B150" s="94" t="s">
        <v>7</v>
      </c>
      <c r="C150" s="95" t="s">
        <v>98</v>
      </c>
      <c r="D150" s="120" t="s">
        <v>225</v>
      </c>
      <c r="E150" s="96" t="s">
        <v>229</v>
      </c>
      <c r="F150" s="121"/>
      <c r="G150" s="122" t="s">
        <v>72</v>
      </c>
      <c r="H150" s="84">
        <v>70698.58</v>
      </c>
      <c r="I150" s="91">
        <v>58915.5</v>
      </c>
      <c r="J150" s="92">
        <v>11783.08</v>
      </c>
      <c r="K150" s="24" t="str">
        <f t="shared" si="3"/>
        <v>00002039900051180100</v>
      </c>
      <c r="L150" s="18" t="s">
        <v>230</v>
      </c>
    </row>
    <row r="151" spans="1:12" ht="22.5" x14ac:dyDescent="0.2">
      <c r="A151" s="93" t="s">
        <v>110</v>
      </c>
      <c r="B151" s="94" t="s">
        <v>7</v>
      </c>
      <c r="C151" s="95" t="s">
        <v>98</v>
      </c>
      <c r="D151" s="120" t="s">
        <v>225</v>
      </c>
      <c r="E151" s="96" t="s">
        <v>229</v>
      </c>
      <c r="F151" s="121"/>
      <c r="G151" s="122" t="s">
        <v>112</v>
      </c>
      <c r="H151" s="84">
        <v>70698.58</v>
      </c>
      <c r="I151" s="91">
        <v>58915.5</v>
      </c>
      <c r="J151" s="92">
        <v>11783.08</v>
      </c>
      <c r="K151" s="24" t="str">
        <f t="shared" si="3"/>
        <v>00002039900051180120</v>
      </c>
      <c r="L151" s="18" t="s">
        <v>231</v>
      </c>
    </row>
    <row r="152" spans="1:12" s="15" customFormat="1" ht="22.5" x14ac:dyDescent="0.2">
      <c r="A152" s="97" t="s">
        <v>113</v>
      </c>
      <c r="B152" s="98" t="s">
        <v>7</v>
      </c>
      <c r="C152" s="99" t="s">
        <v>98</v>
      </c>
      <c r="D152" s="123" t="s">
        <v>225</v>
      </c>
      <c r="E152" s="100" t="s">
        <v>229</v>
      </c>
      <c r="F152" s="124"/>
      <c r="G152" s="125" t="s">
        <v>114</v>
      </c>
      <c r="H152" s="103">
        <v>54300</v>
      </c>
      <c r="I152" s="104">
        <v>45250</v>
      </c>
      <c r="J152" s="105">
        <f>IF(IF(H152="",0,H152)=0,0,(IF(H152&gt;0,IF(I152&gt;H152,0,H152-I152),IF(I152&gt;H152,H152-I152,0))))</f>
        <v>9050</v>
      </c>
      <c r="K152" s="24" t="str">
        <f t="shared" si="3"/>
        <v>00002039900051180121</v>
      </c>
      <c r="L152" s="14" t="str">
        <f>C152 &amp; D152 &amp;E152 &amp; F152 &amp; G152</f>
        <v>00002039900051180121</v>
      </c>
    </row>
    <row r="153" spans="1:12" s="15" customFormat="1" ht="33.75" x14ac:dyDescent="0.2">
      <c r="A153" s="97" t="s">
        <v>117</v>
      </c>
      <c r="B153" s="98" t="s">
        <v>7</v>
      </c>
      <c r="C153" s="99" t="s">
        <v>98</v>
      </c>
      <c r="D153" s="123" t="s">
        <v>225</v>
      </c>
      <c r="E153" s="100" t="s">
        <v>229</v>
      </c>
      <c r="F153" s="124"/>
      <c r="G153" s="125" t="s">
        <v>118</v>
      </c>
      <c r="H153" s="103">
        <v>16398.580000000002</v>
      </c>
      <c r="I153" s="104">
        <v>13665.5</v>
      </c>
      <c r="J153" s="105">
        <f>IF(IF(H153="",0,H153)=0,0,(IF(H153&gt;0,IF(I153&gt;H153,0,H153-I153),IF(I153&gt;H153,H153-I153,0))))</f>
        <v>2733.08</v>
      </c>
      <c r="K153" s="24" t="str">
        <f t="shared" si="3"/>
        <v>00002039900051180129</v>
      </c>
      <c r="L153" s="14" t="str">
        <f>C153 &amp; D153 &amp;E153 &amp; F153 &amp; G153</f>
        <v>00002039900051180129</v>
      </c>
    </row>
    <row r="154" spans="1:12" ht="22.5" x14ac:dyDescent="0.2">
      <c r="A154" s="93" t="s">
        <v>127</v>
      </c>
      <c r="B154" s="94" t="s">
        <v>7</v>
      </c>
      <c r="C154" s="95" t="s">
        <v>98</v>
      </c>
      <c r="D154" s="120" t="s">
        <v>225</v>
      </c>
      <c r="E154" s="96" t="s">
        <v>229</v>
      </c>
      <c r="F154" s="121"/>
      <c r="G154" s="122" t="s">
        <v>7</v>
      </c>
      <c r="H154" s="84">
        <v>8822.42</v>
      </c>
      <c r="I154" s="91">
        <v>4486.59</v>
      </c>
      <c r="J154" s="92">
        <v>4335.83</v>
      </c>
      <c r="K154" s="24" t="str">
        <f t="shared" si="3"/>
        <v>00002039900051180200</v>
      </c>
      <c r="L154" s="18" t="s">
        <v>232</v>
      </c>
    </row>
    <row r="155" spans="1:12" ht="22.5" x14ac:dyDescent="0.2">
      <c r="A155" s="93" t="s">
        <v>129</v>
      </c>
      <c r="B155" s="94" t="s">
        <v>7</v>
      </c>
      <c r="C155" s="95" t="s">
        <v>98</v>
      </c>
      <c r="D155" s="120" t="s">
        <v>225</v>
      </c>
      <c r="E155" s="96" t="s">
        <v>229</v>
      </c>
      <c r="F155" s="121"/>
      <c r="G155" s="122" t="s">
        <v>131</v>
      </c>
      <c r="H155" s="84">
        <v>8822.42</v>
      </c>
      <c r="I155" s="91">
        <v>4486.59</v>
      </c>
      <c r="J155" s="92">
        <v>4335.83</v>
      </c>
      <c r="K155" s="24" t="str">
        <f t="shared" si="3"/>
        <v>00002039900051180240</v>
      </c>
      <c r="L155" s="18" t="s">
        <v>233</v>
      </c>
    </row>
    <row r="156" spans="1:12" s="15" customFormat="1" ht="22.5" x14ac:dyDescent="0.2">
      <c r="A156" s="97" t="s">
        <v>185</v>
      </c>
      <c r="B156" s="98" t="s">
        <v>7</v>
      </c>
      <c r="C156" s="99" t="s">
        <v>98</v>
      </c>
      <c r="D156" s="123" t="s">
        <v>225</v>
      </c>
      <c r="E156" s="100" t="s">
        <v>229</v>
      </c>
      <c r="F156" s="124"/>
      <c r="G156" s="125" t="s">
        <v>186</v>
      </c>
      <c r="H156" s="103">
        <v>8822.42</v>
      </c>
      <c r="I156" s="104">
        <v>4486.59</v>
      </c>
      <c r="J156" s="105">
        <f>IF(IF(H156="",0,H156)=0,0,(IF(H156&gt;0,IF(I156&gt;H156,0,H156-I156),IF(I156&gt;H156,H156-I156,0))))</f>
        <v>4335.83</v>
      </c>
      <c r="K156" s="24" t="str">
        <f t="shared" si="3"/>
        <v>00002039900051180242</v>
      </c>
      <c r="L156" s="14" t="str">
        <f>C156 &amp; D156 &amp;E156 &amp; F156 &amp; G156</f>
        <v>00002039900051180242</v>
      </c>
    </row>
    <row r="157" spans="1:12" ht="22.5" x14ac:dyDescent="0.2">
      <c r="A157" s="93" t="s">
        <v>234</v>
      </c>
      <c r="B157" s="94" t="s">
        <v>7</v>
      </c>
      <c r="C157" s="95" t="s">
        <v>98</v>
      </c>
      <c r="D157" s="120" t="s">
        <v>236</v>
      </c>
      <c r="E157" s="96" t="s">
        <v>100</v>
      </c>
      <c r="F157" s="121"/>
      <c r="G157" s="122" t="s">
        <v>98</v>
      </c>
      <c r="H157" s="84">
        <v>26000</v>
      </c>
      <c r="I157" s="91"/>
      <c r="J157" s="92">
        <v>26000</v>
      </c>
      <c r="K157" s="24" t="str">
        <f t="shared" si="3"/>
        <v>00003000000000000000</v>
      </c>
      <c r="L157" s="18" t="s">
        <v>235</v>
      </c>
    </row>
    <row r="158" spans="1:12" x14ac:dyDescent="0.2">
      <c r="A158" s="93" t="s">
        <v>237</v>
      </c>
      <c r="B158" s="94" t="s">
        <v>7</v>
      </c>
      <c r="C158" s="95" t="s">
        <v>98</v>
      </c>
      <c r="D158" s="120" t="s">
        <v>239</v>
      </c>
      <c r="E158" s="96" t="s">
        <v>100</v>
      </c>
      <c r="F158" s="121"/>
      <c r="G158" s="122" t="s">
        <v>98</v>
      </c>
      <c r="H158" s="84">
        <v>26000</v>
      </c>
      <c r="I158" s="91"/>
      <c r="J158" s="92">
        <v>26000</v>
      </c>
      <c r="K158" s="24" t="str">
        <f t="shared" si="3"/>
        <v>00003100000000000000</v>
      </c>
      <c r="L158" s="18" t="s">
        <v>238</v>
      </c>
    </row>
    <row r="159" spans="1:12" ht="22.5" x14ac:dyDescent="0.2">
      <c r="A159" s="93" t="s">
        <v>240</v>
      </c>
      <c r="B159" s="94" t="s">
        <v>7</v>
      </c>
      <c r="C159" s="95" t="s">
        <v>98</v>
      </c>
      <c r="D159" s="120" t="s">
        <v>239</v>
      </c>
      <c r="E159" s="96" t="s">
        <v>242</v>
      </c>
      <c r="F159" s="121"/>
      <c r="G159" s="122" t="s">
        <v>98</v>
      </c>
      <c r="H159" s="84">
        <v>26000</v>
      </c>
      <c r="I159" s="91"/>
      <c r="J159" s="92">
        <v>26000</v>
      </c>
      <c r="K159" s="24" t="str">
        <f t="shared" si="3"/>
        <v>00003100140000000000</v>
      </c>
      <c r="L159" s="18" t="s">
        <v>241</v>
      </c>
    </row>
    <row r="160" spans="1:12" ht="33.75" x14ac:dyDescent="0.2">
      <c r="A160" s="93" t="s">
        <v>243</v>
      </c>
      <c r="B160" s="94" t="s">
        <v>7</v>
      </c>
      <c r="C160" s="95" t="s">
        <v>98</v>
      </c>
      <c r="D160" s="120" t="s">
        <v>239</v>
      </c>
      <c r="E160" s="96" t="s">
        <v>245</v>
      </c>
      <c r="F160" s="121"/>
      <c r="G160" s="122" t="s">
        <v>98</v>
      </c>
      <c r="H160" s="84">
        <v>26000</v>
      </c>
      <c r="I160" s="91"/>
      <c r="J160" s="92">
        <v>26000</v>
      </c>
      <c r="K160" s="24" t="str">
        <f t="shared" si="3"/>
        <v>00003100140100000000</v>
      </c>
      <c r="L160" s="18" t="s">
        <v>244</v>
      </c>
    </row>
    <row r="161" spans="1:12" ht="22.5" x14ac:dyDescent="0.2">
      <c r="A161" s="93" t="s">
        <v>127</v>
      </c>
      <c r="B161" s="94" t="s">
        <v>7</v>
      </c>
      <c r="C161" s="95" t="s">
        <v>98</v>
      </c>
      <c r="D161" s="120" t="s">
        <v>239</v>
      </c>
      <c r="E161" s="96" t="s">
        <v>245</v>
      </c>
      <c r="F161" s="121"/>
      <c r="G161" s="122" t="s">
        <v>7</v>
      </c>
      <c r="H161" s="84">
        <v>26000</v>
      </c>
      <c r="I161" s="91"/>
      <c r="J161" s="92">
        <v>26000</v>
      </c>
      <c r="K161" s="24" t="str">
        <f t="shared" si="3"/>
        <v>00003100140100000200</v>
      </c>
      <c r="L161" s="18" t="s">
        <v>246</v>
      </c>
    </row>
    <row r="162" spans="1:12" ht="22.5" x14ac:dyDescent="0.2">
      <c r="A162" s="93" t="s">
        <v>129</v>
      </c>
      <c r="B162" s="94" t="s">
        <v>7</v>
      </c>
      <c r="C162" s="95" t="s">
        <v>98</v>
      </c>
      <c r="D162" s="120" t="s">
        <v>239</v>
      </c>
      <c r="E162" s="96" t="s">
        <v>245</v>
      </c>
      <c r="F162" s="121"/>
      <c r="G162" s="122" t="s">
        <v>131</v>
      </c>
      <c r="H162" s="84">
        <v>26000</v>
      </c>
      <c r="I162" s="91"/>
      <c r="J162" s="92">
        <v>26000</v>
      </c>
      <c r="K162" s="24" t="str">
        <f t="shared" si="3"/>
        <v>00003100140100000240</v>
      </c>
      <c r="L162" s="18" t="s">
        <v>247</v>
      </c>
    </row>
    <row r="163" spans="1:12" s="15" customFormat="1" x14ac:dyDescent="0.2">
      <c r="A163" s="97" t="s">
        <v>132</v>
      </c>
      <c r="B163" s="98" t="s">
        <v>7</v>
      </c>
      <c r="C163" s="99" t="s">
        <v>98</v>
      </c>
      <c r="D163" s="123" t="s">
        <v>239</v>
      </c>
      <c r="E163" s="100" t="s">
        <v>245</v>
      </c>
      <c r="F163" s="124"/>
      <c r="G163" s="125" t="s">
        <v>133</v>
      </c>
      <c r="H163" s="103">
        <v>26000</v>
      </c>
      <c r="I163" s="104"/>
      <c r="J163" s="105">
        <f>IF(IF(H163="",0,H163)=0,0,(IF(H163&gt;0,IF(I163&gt;H163,0,H163-I163),IF(I163&gt;H163,H163-I163,0))))</f>
        <v>26000</v>
      </c>
      <c r="K163" s="24" t="str">
        <f t="shared" si="3"/>
        <v>00003100140100000244</v>
      </c>
      <c r="L163" s="14" t="str">
        <f>C163 &amp; D163 &amp;E163 &amp; F163 &amp; G163</f>
        <v>00003100140100000244</v>
      </c>
    </row>
    <row r="164" spans="1:12" x14ac:dyDescent="0.2">
      <c r="A164" s="93" t="s">
        <v>248</v>
      </c>
      <c r="B164" s="94" t="s">
        <v>7</v>
      </c>
      <c r="C164" s="95" t="s">
        <v>98</v>
      </c>
      <c r="D164" s="120" t="s">
        <v>250</v>
      </c>
      <c r="E164" s="96" t="s">
        <v>100</v>
      </c>
      <c r="F164" s="121"/>
      <c r="G164" s="122" t="s">
        <v>98</v>
      </c>
      <c r="H164" s="84">
        <v>3417705.06</v>
      </c>
      <c r="I164" s="91">
        <v>1223882.8999999999</v>
      </c>
      <c r="J164" s="92">
        <v>2193822.16</v>
      </c>
      <c r="K164" s="24" t="str">
        <f t="shared" si="3"/>
        <v>00004000000000000000</v>
      </c>
      <c r="L164" s="18" t="s">
        <v>249</v>
      </c>
    </row>
    <row r="165" spans="1:12" x14ac:dyDescent="0.2">
      <c r="A165" s="93" t="s">
        <v>251</v>
      </c>
      <c r="B165" s="94" t="s">
        <v>7</v>
      </c>
      <c r="C165" s="95" t="s">
        <v>98</v>
      </c>
      <c r="D165" s="120" t="s">
        <v>253</v>
      </c>
      <c r="E165" s="96" t="s">
        <v>100</v>
      </c>
      <c r="F165" s="121"/>
      <c r="G165" s="122" t="s">
        <v>98</v>
      </c>
      <c r="H165" s="84">
        <v>3417705.06</v>
      </c>
      <c r="I165" s="91">
        <v>1223882.8999999999</v>
      </c>
      <c r="J165" s="92">
        <v>2193822.16</v>
      </c>
      <c r="K165" s="24" t="str">
        <f t="shared" si="3"/>
        <v>00004090000000000000</v>
      </c>
      <c r="L165" s="18" t="s">
        <v>252</v>
      </c>
    </row>
    <row r="166" spans="1:12" ht="33.75" x14ac:dyDescent="0.2">
      <c r="A166" s="93" t="s">
        <v>503</v>
      </c>
      <c r="B166" s="94" t="s">
        <v>7</v>
      </c>
      <c r="C166" s="95" t="s">
        <v>98</v>
      </c>
      <c r="D166" s="120" t="s">
        <v>253</v>
      </c>
      <c r="E166" s="96" t="s">
        <v>255</v>
      </c>
      <c r="F166" s="121"/>
      <c r="G166" s="122" t="s">
        <v>98</v>
      </c>
      <c r="H166" s="84">
        <v>3351005.06</v>
      </c>
      <c r="I166" s="91">
        <v>1183215</v>
      </c>
      <c r="J166" s="92">
        <v>2167790.06</v>
      </c>
      <c r="K166" s="24" t="str">
        <f t="shared" si="3"/>
        <v>00004090400000000000</v>
      </c>
      <c r="L166" s="18" t="s">
        <v>254</v>
      </c>
    </row>
    <row r="167" spans="1:12" ht="22.5" x14ac:dyDescent="0.2">
      <c r="A167" s="93" t="s">
        <v>256</v>
      </c>
      <c r="B167" s="94" t="s">
        <v>7</v>
      </c>
      <c r="C167" s="95" t="s">
        <v>98</v>
      </c>
      <c r="D167" s="120" t="s">
        <v>253</v>
      </c>
      <c r="E167" s="96" t="s">
        <v>258</v>
      </c>
      <c r="F167" s="121"/>
      <c r="G167" s="122" t="s">
        <v>98</v>
      </c>
      <c r="H167" s="84">
        <v>1267000</v>
      </c>
      <c r="I167" s="91">
        <v>772440</v>
      </c>
      <c r="J167" s="92">
        <v>494560</v>
      </c>
      <c r="K167" s="24" t="str">
        <f t="shared" ref="K167:K198" si="4">C167 &amp; D167 &amp;E167 &amp; F167 &amp; G167</f>
        <v>00004090400071520000</v>
      </c>
      <c r="L167" s="18" t="s">
        <v>257</v>
      </c>
    </row>
    <row r="168" spans="1:12" ht="22.5" x14ac:dyDescent="0.2">
      <c r="A168" s="93" t="s">
        <v>127</v>
      </c>
      <c r="B168" s="94" t="s">
        <v>7</v>
      </c>
      <c r="C168" s="95" t="s">
        <v>98</v>
      </c>
      <c r="D168" s="120" t="s">
        <v>253</v>
      </c>
      <c r="E168" s="96" t="s">
        <v>258</v>
      </c>
      <c r="F168" s="121"/>
      <c r="G168" s="122" t="s">
        <v>7</v>
      </c>
      <c r="H168" s="84">
        <v>1267000</v>
      </c>
      <c r="I168" s="91">
        <v>772440</v>
      </c>
      <c r="J168" s="92">
        <v>494560</v>
      </c>
      <c r="K168" s="24" t="str">
        <f t="shared" si="4"/>
        <v>00004090400071520200</v>
      </c>
      <c r="L168" s="18" t="s">
        <v>259</v>
      </c>
    </row>
    <row r="169" spans="1:12" ht="22.5" x14ac:dyDescent="0.2">
      <c r="A169" s="93" t="s">
        <v>129</v>
      </c>
      <c r="B169" s="94" t="s">
        <v>7</v>
      </c>
      <c r="C169" s="95" t="s">
        <v>98</v>
      </c>
      <c r="D169" s="120" t="s">
        <v>253</v>
      </c>
      <c r="E169" s="96" t="s">
        <v>258</v>
      </c>
      <c r="F169" s="121"/>
      <c r="G169" s="122" t="s">
        <v>131</v>
      </c>
      <c r="H169" s="84">
        <v>1267000</v>
      </c>
      <c r="I169" s="91">
        <v>772440</v>
      </c>
      <c r="J169" s="92">
        <v>494560</v>
      </c>
      <c r="K169" s="24" t="str">
        <f t="shared" si="4"/>
        <v>00004090400071520240</v>
      </c>
      <c r="L169" s="18" t="s">
        <v>260</v>
      </c>
    </row>
    <row r="170" spans="1:12" s="15" customFormat="1" x14ac:dyDescent="0.2">
      <c r="A170" s="97" t="s">
        <v>132</v>
      </c>
      <c r="B170" s="98" t="s">
        <v>7</v>
      </c>
      <c r="C170" s="99" t="s">
        <v>98</v>
      </c>
      <c r="D170" s="123" t="s">
        <v>253</v>
      </c>
      <c r="E170" s="100" t="s">
        <v>258</v>
      </c>
      <c r="F170" s="124"/>
      <c r="G170" s="125" t="s">
        <v>133</v>
      </c>
      <c r="H170" s="103">
        <v>1267000</v>
      </c>
      <c r="I170" s="104">
        <v>772440</v>
      </c>
      <c r="J170" s="105">
        <f>IF(IF(H170="",0,H170)=0,0,(IF(H170&gt;0,IF(I170&gt;H170,0,H170-I170),IF(I170&gt;H170,H170-I170,0))))</f>
        <v>494560</v>
      </c>
      <c r="K170" s="24" t="str">
        <f t="shared" si="4"/>
        <v>00004090400071520244</v>
      </c>
      <c r="L170" s="14" t="str">
        <f>C170 &amp; D170 &amp;E170 &amp; F170 &amp; G170</f>
        <v>00004090400071520244</v>
      </c>
    </row>
    <row r="171" spans="1:12" ht="33.75" x14ac:dyDescent="0.2">
      <c r="A171" s="93" t="s">
        <v>505</v>
      </c>
      <c r="B171" s="94" t="s">
        <v>7</v>
      </c>
      <c r="C171" s="95" t="s">
        <v>98</v>
      </c>
      <c r="D171" s="120" t="s">
        <v>253</v>
      </c>
      <c r="E171" s="96" t="s">
        <v>262</v>
      </c>
      <c r="F171" s="121"/>
      <c r="G171" s="122" t="s">
        <v>98</v>
      </c>
      <c r="H171" s="84">
        <v>66700</v>
      </c>
      <c r="I171" s="91">
        <v>40667.9</v>
      </c>
      <c r="J171" s="92">
        <v>26032.1</v>
      </c>
      <c r="K171" s="24" t="str">
        <f t="shared" si="4"/>
        <v>000040904000S1520000</v>
      </c>
      <c r="L171" s="18" t="s">
        <v>261</v>
      </c>
    </row>
    <row r="172" spans="1:12" ht="22.5" x14ac:dyDescent="0.2">
      <c r="A172" s="93" t="s">
        <v>127</v>
      </c>
      <c r="B172" s="94" t="s">
        <v>7</v>
      </c>
      <c r="C172" s="95" t="s">
        <v>98</v>
      </c>
      <c r="D172" s="120" t="s">
        <v>253</v>
      </c>
      <c r="E172" s="96" t="s">
        <v>262</v>
      </c>
      <c r="F172" s="121"/>
      <c r="G172" s="122" t="s">
        <v>7</v>
      </c>
      <c r="H172" s="84">
        <v>66700</v>
      </c>
      <c r="I172" s="91">
        <v>40667.9</v>
      </c>
      <c r="J172" s="92">
        <v>26032.1</v>
      </c>
      <c r="K172" s="24" t="str">
        <f t="shared" si="4"/>
        <v>000040904000S1520200</v>
      </c>
      <c r="L172" s="18" t="s">
        <v>263</v>
      </c>
    </row>
    <row r="173" spans="1:12" ht="22.5" x14ac:dyDescent="0.2">
      <c r="A173" s="93" t="s">
        <v>129</v>
      </c>
      <c r="B173" s="94" t="s">
        <v>7</v>
      </c>
      <c r="C173" s="95" t="s">
        <v>98</v>
      </c>
      <c r="D173" s="120" t="s">
        <v>253</v>
      </c>
      <c r="E173" s="96" t="s">
        <v>262</v>
      </c>
      <c r="F173" s="121"/>
      <c r="G173" s="122" t="s">
        <v>131</v>
      </c>
      <c r="H173" s="84">
        <v>66700</v>
      </c>
      <c r="I173" s="91">
        <v>40667.9</v>
      </c>
      <c r="J173" s="92">
        <v>26032.1</v>
      </c>
      <c r="K173" s="24" t="str">
        <f t="shared" si="4"/>
        <v>000040904000S1520240</v>
      </c>
      <c r="L173" s="18" t="s">
        <v>264</v>
      </c>
    </row>
    <row r="174" spans="1:12" s="15" customFormat="1" x14ac:dyDescent="0.2">
      <c r="A174" s="97" t="s">
        <v>132</v>
      </c>
      <c r="B174" s="98" t="s">
        <v>7</v>
      </c>
      <c r="C174" s="99" t="s">
        <v>98</v>
      </c>
      <c r="D174" s="123" t="s">
        <v>253</v>
      </c>
      <c r="E174" s="100" t="s">
        <v>262</v>
      </c>
      <c r="F174" s="124"/>
      <c r="G174" s="125" t="s">
        <v>133</v>
      </c>
      <c r="H174" s="103">
        <v>66700</v>
      </c>
      <c r="I174" s="104">
        <v>40667.9</v>
      </c>
      <c r="J174" s="105">
        <f>IF(IF(H174="",0,H174)=0,0,(IF(H174&gt;0,IF(I174&gt;H174,0,H174-I174),IF(I174&gt;H174,H174-I174,0))))</f>
        <v>26032.1</v>
      </c>
      <c r="K174" s="24" t="str">
        <f t="shared" si="4"/>
        <v>000040904000S1520244</v>
      </c>
      <c r="L174" s="14" t="str">
        <f>C174 &amp; D174 &amp;E174 &amp; F174 &amp; G174</f>
        <v>000040904000S1520244</v>
      </c>
    </row>
    <row r="175" spans="1:12" ht="33.75" x14ac:dyDescent="0.2">
      <c r="A175" s="93" t="s">
        <v>504</v>
      </c>
      <c r="B175" s="94" t="s">
        <v>7</v>
      </c>
      <c r="C175" s="95" t="s">
        <v>98</v>
      </c>
      <c r="D175" s="120" t="s">
        <v>253</v>
      </c>
      <c r="E175" s="96" t="s">
        <v>266</v>
      </c>
      <c r="F175" s="121"/>
      <c r="G175" s="122" t="s">
        <v>98</v>
      </c>
      <c r="H175" s="84">
        <v>2084005.06</v>
      </c>
      <c r="I175" s="91">
        <v>410775</v>
      </c>
      <c r="J175" s="92">
        <v>1673230.06</v>
      </c>
      <c r="K175" s="24" t="str">
        <f t="shared" si="4"/>
        <v>00004090400300000000</v>
      </c>
      <c r="L175" s="18" t="s">
        <v>265</v>
      </c>
    </row>
    <row r="176" spans="1:12" ht="22.5" x14ac:dyDescent="0.2">
      <c r="A176" s="93" t="s">
        <v>127</v>
      </c>
      <c r="B176" s="94" t="s">
        <v>7</v>
      </c>
      <c r="C176" s="95" t="s">
        <v>98</v>
      </c>
      <c r="D176" s="120" t="s">
        <v>253</v>
      </c>
      <c r="E176" s="96" t="s">
        <v>266</v>
      </c>
      <c r="F176" s="121"/>
      <c r="G176" s="122" t="s">
        <v>7</v>
      </c>
      <c r="H176" s="84">
        <v>2084005.06</v>
      </c>
      <c r="I176" s="91">
        <v>410775</v>
      </c>
      <c r="J176" s="92">
        <v>1673230.06</v>
      </c>
      <c r="K176" s="24" t="str">
        <f t="shared" si="4"/>
        <v>00004090400300000200</v>
      </c>
      <c r="L176" s="18" t="s">
        <v>267</v>
      </c>
    </row>
    <row r="177" spans="1:12" ht="22.5" x14ac:dyDescent="0.2">
      <c r="A177" s="93" t="s">
        <v>129</v>
      </c>
      <c r="B177" s="94" t="s">
        <v>7</v>
      </c>
      <c r="C177" s="95" t="s">
        <v>98</v>
      </c>
      <c r="D177" s="120" t="s">
        <v>253</v>
      </c>
      <c r="E177" s="96" t="s">
        <v>266</v>
      </c>
      <c r="F177" s="121"/>
      <c r="G177" s="122" t="s">
        <v>131</v>
      </c>
      <c r="H177" s="84">
        <v>2084005.06</v>
      </c>
      <c r="I177" s="91">
        <v>410775</v>
      </c>
      <c r="J177" s="92">
        <v>1673230.06</v>
      </c>
      <c r="K177" s="24" t="str">
        <f t="shared" si="4"/>
        <v>00004090400300000240</v>
      </c>
      <c r="L177" s="18" t="s">
        <v>268</v>
      </c>
    </row>
    <row r="178" spans="1:12" s="15" customFormat="1" x14ac:dyDescent="0.2">
      <c r="A178" s="97" t="s">
        <v>132</v>
      </c>
      <c r="B178" s="98" t="s">
        <v>7</v>
      </c>
      <c r="C178" s="99" t="s">
        <v>98</v>
      </c>
      <c r="D178" s="123" t="s">
        <v>253</v>
      </c>
      <c r="E178" s="100" t="s">
        <v>266</v>
      </c>
      <c r="F178" s="124"/>
      <c r="G178" s="125" t="s">
        <v>133</v>
      </c>
      <c r="H178" s="103">
        <v>2084005.06</v>
      </c>
      <c r="I178" s="104">
        <v>410775</v>
      </c>
      <c r="J178" s="105">
        <f>IF(IF(H178="",0,H178)=0,0,(IF(H178&gt;0,IF(I178&gt;H178,0,H178-I178),IF(I178&gt;H178,H178-I178,0))))</f>
        <v>1673230.06</v>
      </c>
      <c r="K178" s="24" t="str">
        <f t="shared" si="4"/>
        <v>00004090400300000244</v>
      </c>
      <c r="L178" s="14" t="str">
        <f>C178 &amp; D178 &amp;E178 &amp; F178 &amp; G178</f>
        <v>00004090400300000244</v>
      </c>
    </row>
    <row r="179" spans="1:12" x14ac:dyDescent="0.2">
      <c r="A179" s="93" t="s">
        <v>269</v>
      </c>
      <c r="B179" s="94" t="s">
        <v>7</v>
      </c>
      <c r="C179" s="95" t="s">
        <v>98</v>
      </c>
      <c r="D179" s="120" t="s">
        <v>271</v>
      </c>
      <c r="E179" s="96" t="s">
        <v>100</v>
      </c>
      <c r="F179" s="121"/>
      <c r="G179" s="122" t="s">
        <v>98</v>
      </c>
      <c r="H179" s="84">
        <v>2967558</v>
      </c>
      <c r="I179" s="91">
        <v>2861124.79</v>
      </c>
      <c r="J179" s="92">
        <v>106433.21</v>
      </c>
      <c r="K179" s="24" t="str">
        <f t="shared" si="4"/>
        <v>00005000000000000000</v>
      </c>
      <c r="L179" s="18" t="s">
        <v>270</v>
      </c>
    </row>
    <row r="180" spans="1:12" x14ac:dyDescent="0.2">
      <c r="A180" s="93" t="s">
        <v>272</v>
      </c>
      <c r="B180" s="94" t="s">
        <v>7</v>
      </c>
      <c r="C180" s="95" t="s">
        <v>98</v>
      </c>
      <c r="D180" s="120" t="s">
        <v>274</v>
      </c>
      <c r="E180" s="96" t="s">
        <v>100</v>
      </c>
      <c r="F180" s="121"/>
      <c r="G180" s="122" t="s">
        <v>98</v>
      </c>
      <c r="H180" s="84">
        <v>2967558</v>
      </c>
      <c r="I180" s="91">
        <v>2861124.79</v>
      </c>
      <c r="J180" s="92">
        <v>106433.21</v>
      </c>
      <c r="K180" s="24" t="str">
        <f t="shared" si="4"/>
        <v>00005030000000000000</v>
      </c>
      <c r="L180" s="18" t="s">
        <v>273</v>
      </c>
    </row>
    <row r="181" spans="1:12" ht="34.5" customHeight="1" x14ac:dyDescent="0.2">
      <c r="A181" s="93" t="s">
        <v>275</v>
      </c>
      <c r="B181" s="94" t="s">
        <v>7</v>
      </c>
      <c r="C181" s="95" t="s">
        <v>98</v>
      </c>
      <c r="D181" s="120" t="s">
        <v>274</v>
      </c>
      <c r="E181" s="96" t="s">
        <v>277</v>
      </c>
      <c r="F181" s="121"/>
      <c r="G181" s="122" t="s">
        <v>98</v>
      </c>
      <c r="H181" s="84">
        <v>1395600</v>
      </c>
      <c r="I181" s="91">
        <v>1395600</v>
      </c>
      <c r="J181" s="92">
        <v>0</v>
      </c>
      <c r="K181" s="24" t="str">
        <f t="shared" si="4"/>
        <v>00005030110000000000</v>
      </c>
      <c r="L181" s="18" t="s">
        <v>276</v>
      </c>
    </row>
    <row r="182" spans="1:12" ht="45" x14ac:dyDescent="0.2">
      <c r="A182" s="93" t="s">
        <v>278</v>
      </c>
      <c r="B182" s="94" t="s">
        <v>7</v>
      </c>
      <c r="C182" s="95" t="s">
        <v>98</v>
      </c>
      <c r="D182" s="120" t="s">
        <v>274</v>
      </c>
      <c r="E182" s="96" t="s">
        <v>280</v>
      </c>
      <c r="F182" s="121"/>
      <c r="G182" s="122" t="s">
        <v>98</v>
      </c>
      <c r="H182" s="84">
        <v>1395600</v>
      </c>
      <c r="I182" s="91">
        <v>1395600</v>
      </c>
      <c r="J182" s="92">
        <v>0</v>
      </c>
      <c r="K182" s="24" t="str">
        <f t="shared" si="4"/>
        <v>000050301101L5675000</v>
      </c>
      <c r="L182" s="18" t="s">
        <v>279</v>
      </c>
    </row>
    <row r="183" spans="1:12" ht="22.5" x14ac:dyDescent="0.2">
      <c r="A183" s="93" t="s">
        <v>127</v>
      </c>
      <c r="B183" s="94" t="s">
        <v>7</v>
      </c>
      <c r="C183" s="95" t="s">
        <v>98</v>
      </c>
      <c r="D183" s="120" t="s">
        <v>274</v>
      </c>
      <c r="E183" s="96" t="s">
        <v>280</v>
      </c>
      <c r="F183" s="121"/>
      <c r="G183" s="122" t="s">
        <v>7</v>
      </c>
      <c r="H183" s="84">
        <v>1395600</v>
      </c>
      <c r="I183" s="91">
        <v>1395600</v>
      </c>
      <c r="J183" s="92">
        <v>0</v>
      </c>
      <c r="K183" s="24" t="str">
        <f t="shared" si="4"/>
        <v>000050301101L5675200</v>
      </c>
      <c r="L183" s="18" t="s">
        <v>281</v>
      </c>
    </row>
    <row r="184" spans="1:12" ht="22.5" x14ac:dyDescent="0.2">
      <c r="A184" s="93" t="s">
        <v>129</v>
      </c>
      <c r="B184" s="94" t="s">
        <v>7</v>
      </c>
      <c r="C184" s="95" t="s">
        <v>98</v>
      </c>
      <c r="D184" s="120" t="s">
        <v>274</v>
      </c>
      <c r="E184" s="96" t="s">
        <v>280</v>
      </c>
      <c r="F184" s="121"/>
      <c r="G184" s="122" t="s">
        <v>131</v>
      </c>
      <c r="H184" s="84">
        <v>1395600</v>
      </c>
      <c r="I184" s="91">
        <v>1395600</v>
      </c>
      <c r="J184" s="92">
        <v>0</v>
      </c>
      <c r="K184" s="24" t="str">
        <f t="shared" si="4"/>
        <v>000050301101L5675240</v>
      </c>
      <c r="L184" s="18" t="s">
        <v>282</v>
      </c>
    </row>
    <row r="185" spans="1:12" s="15" customFormat="1" x14ac:dyDescent="0.2">
      <c r="A185" s="97" t="s">
        <v>132</v>
      </c>
      <c r="B185" s="98" t="s">
        <v>7</v>
      </c>
      <c r="C185" s="99" t="s">
        <v>98</v>
      </c>
      <c r="D185" s="123" t="s">
        <v>274</v>
      </c>
      <c r="E185" s="100" t="s">
        <v>280</v>
      </c>
      <c r="F185" s="124"/>
      <c r="G185" s="125" t="s">
        <v>133</v>
      </c>
      <c r="H185" s="103">
        <v>1395600</v>
      </c>
      <c r="I185" s="104">
        <v>1395600</v>
      </c>
      <c r="J185" s="105">
        <f>IF(IF(H185="",0,H185)=0,0,(IF(H185&gt;0,IF(I185&gt;H185,0,H185-I185),IF(I185&gt;H185,H185-I185,0))))</f>
        <v>0</v>
      </c>
      <c r="K185" s="24" t="str">
        <f t="shared" si="4"/>
        <v>000050301101L5675244</v>
      </c>
      <c r="L185" s="14" t="str">
        <f>C185 &amp; D185 &amp;E185 &amp; F185 &amp; G185</f>
        <v>000050301101L5675244</v>
      </c>
    </row>
    <row r="186" spans="1:12" ht="23.25" customHeight="1" x14ac:dyDescent="0.2">
      <c r="A186" s="93" t="s">
        <v>283</v>
      </c>
      <c r="B186" s="94" t="s">
        <v>7</v>
      </c>
      <c r="C186" s="95" t="s">
        <v>98</v>
      </c>
      <c r="D186" s="120" t="s">
        <v>274</v>
      </c>
      <c r="E186" s="96" t="s">
        <v>285</v>
      </c>
      <c r="F186" s="121"/>
      <c r="G186" s="122" t="s">
        <v>98</v>
      </c>
      <c r="H186" s="84">
        <v>1556768</v>
      </c>
      <c r="I186" s="91">
        <v>1450524.79</v>
      </c>
      <c r="J186" s="92">
        <v>106243.21</v>
      </c>
      <c r="K186" s="24" t="str">
        <f t="shared" si="4"/>
        <v>00005030120000000000</v>
      </c>
      <c r="L186" s="18" t="s">
        <v>284</v>
      </c>
    </row>
    <row r="187" spans="1:12" ht="33" customHeight="1" x14ac:dyDescent="0.2">
      <c r="A187" s="93" t="s">
        <v>286</v>
      </c>
      <c r="B187" s="94" t="s">
        <v>7</v>
      </c>
      <c r="C187" s="95" t="s">
        <v>98</v>
      </c>
      <c r="D187" s="120" t="s">
        <v>274</v>
      </c>
      <c r="E187" s="96" t="s">
        <v>288</v>
      </c>
      <c r="F187" s="121"/>
      <c r="G187" s="122" t="s">
        <v>98</v>
      </c>
      <c r="H187" s="84">
        <v>24200</v>
      </c>
      <c r="I187" s="91">
        <v>16488</v>
      </c>
      <c r="J187" s="92">
        <v>7712</v>
      </c>
      <c r="K187" s="24" t="str">
        <f t="shared" si="4"/>
        <v>00005030120100000000</v>
      </c>
      <c r="L187" s="18" t="s">
        <v>287</v>
      </c>
    </row>
    <row r="188" spans="1:12" ht="22.5" x14ac:dyDescent="0.2">
      <c r="A188" s="93" t="s">
        <v>127</v>
      </c>
      <c r="B188" s="94" t="s">
        <v>7</v>
      </c>
      <c r="C188" s="95" t="s">
        <v>98</v>
      </c>
      <c r="D188" s="120" t="s">
        <v>274</v>
      </c>
      <c r="E188" s="96" t="s">
        <v>288</v>
      </c>
      <c r="F188" s="121"/>
      <c r="G188" s="122" t="s">
        <v>7</v>
      </c>
      <c r="H188" s="84">
        <v>24200</v>
      </c>
      <c r="I188" s="91">
        <v>16488</v>
      </c>
      <c r="J188" s="92">
        <v>7712</v>
      </c>
      <c r="K188" s="24" t="str">
        <f t="shared" si="4"/>
        <v>00005030120100000200</v>
      </c>
      <c r="L188" s="18" t="s">
        <v>289</v>
      </c>
    </row>
    <row r="189" spans="1:12" ht="22.5" x14ac:dyDescent="0.2">
      <c r="A189" s="93" t="s">
        <v>129</v>
      </c>
      <c r="B189" s="94" t="s">
        <v>7</v>
      </c>
      <c r="C189" s="95" t="s">
        <v>98</v>
      </c>
      <c r="D189" s="120" t="s">
        <v>274</v>
      </c>
      <c r="E189" s="96" t="s">
        <v>288</v>
      </c>
      <c r="F189" s="121"/>
      <c r="G189" s="122" t="s">
        <v>131</v>
      </c>
      <c r="H189" s="84">
        <v>24200</v>
      </c>
      <c r="I189" s="91">
        <v>16488</v>
      </c>
      <c r="J189" s="92">
        <v>7712</v>
      </c>
      <c r="K189" s="24" t="str">
        <f t="shared" si="4"/>
        <v>00005030120100000240</v>
      </c>
      <c r="L189" s="18" t="s">
        <v>290</v>
      </c>
    </row>
    <row r="190" spans="1:12" s="15" customFormat="1" x14ac:dyDescent="0.2">
      <c r="A190" s="97" t="s">
        <v>132</v>
      </c>
      <c r="B190" s="98" t="s">
        <v>7</v>
      </c>
      <c r="C190" s="99" t="s">
        <v>98</v>
      </c>
      <c r="D190" s="123" t="s">
        <v>274</v>
      </c>
      <c r="E190" s="100" t="s">
        <v>288</v>
      </c>
      <c r="F190" s="124"/>
      <c r="G190" s="125" t="s">
        <v>133</v>
      </c>
      <c r="H190" s="103">
        <v>24200</v>
      </c>
      <c r="I190" s="104">
        <v>16488</v>
      </c>
      <c r="J190" s="105">
        <f>IF(IF(H190="",0,H190)=0,0,(IF(H190&gt;0,IF(I190&gt;H190,0,H190-I190),IF(I190&gt;H190,H190-I190,0))))</f>
        <v>7712</v>
      </c>
      <c r="K190" s="24" t="str">
        <f t="shared" si="4"/>
        <v>00005030120100000244</v>
      </c>
      <c r="L190" s="14" t="str">
        <f>C190 &amp; D190 &amp;E190 &amp; F190 &amp; G190</f>
        <v>00005030120100000244</v>
      </c>
    </row>
    <row r="191" spans="1:12" ht="45" x14ac:dyDescent="0.2">
      <c r="A191" s="93" t="s">
        <v>291</v>
      </c>
      <c r="B191" s="94" t="s">
        <v>7</v>
      </c>
      <c r="C191" s="95" t="s">
        <v>98</v>
      </c>
      <c r="D191" s="120" t="s">
        <v>274</v>
      </c>
      <c r="E191" s="96" t="s">
        <v>293</v>
      </c>
      <c r="F191" s="121"/>
      <c r="G191" s="122" t="s">
        <v>98</v>
      </c>
      <c r="H191" s="84">
        <v>1466000</v>
      </c>
      <c r="I191" s="91">
        <v>1376568.79</v>
      </c>
      <c r="J191" s="92">
        <v>89431.21</v>
      </c>
      <c r="K191" s="24" t="str">
        <f t="shared" si="4"/>
        <v>00005030120200000000</v>
      </c>
      <c r="L191" s="18" t="s">
        <v>292</v>
      </c>
    </row>
    <row r="192" spans="1:12" ht="22.5" x14ac:dyDescent="0.2">
      <c r="A192" s="93" t="s">
        <v>127</v>
      </c>
      <c r="B192" s="94" t="s">
        <v>7</v>
      </c>
      <c r="C192" s="95" t="s">
        <v>98</v>
      </c>
      <c r="D192" s="120" t="s">
        <v>274</v>
      </c>
      <c r="E192" s="96" t="s">
        <v>293</v>
      </c>
      <c r="F192" s="121"/>
      <c r="G192" s="122" t="s">
        <v>7</v>
      </c>
      <c r="H192" s="84">
        <v>1456000</v>
      </c>
      <c r="I192" s="91">
        <v>1371449.77</v>
      </c>
      <c r="J192" s="92">
        <v>84550.23</v>
      </c>
      <c r="K192" s="24" t="str">
        <f t="shared" si="4"/>
        <v>00005030120200000200</v>
      </c>
      <c r="L192" s="18" t="s">
        <v>294</v>
      </c>
    </row>
    <row r="193" spans="1:12" ht="22.5" x14ac:dyDescent="0.2">
      <c r="A193" s="93" t="s">
        <v>129</v>
      </c>
      <c r="B193" s="94" t="s">
        <v>7</v>
      </c>
      <c r="C193" s="95" t="s">
        <v>98</v>
      </c>
      <c r="D193" s="120" t="s">
        <v>274</v>
      </c>
      <c r="E193" s="96" t="s">
        <v>293</v>
      </c>
      <c r="F193" s="121"/>
      <c r="G193" s="122" t="s">
        <v>131</v>
      </c>
      <c r="H193" s="84">
        <v>1456000</v>
      </c>
      <c r="I193" s="91">
        <v>1371449.77</v>
      </c>
      <c r="J193" s="92">
        <v>84550.23</v>
      </c>
      <c r="K193" s="24" t="str">
        <f t="shared" si="4"/>
        <v>00005030120200000240</v>
      </c>
      <c r="L193" s="18" t="s">
        <v>295</v>
      </c>
    </row>
    <row r="194" spans="1:12" s="15" customFormat="1" x14ac:dyDescent="0.2">
      <c r="A194" s="97" t="s">
        <v>132</v>
      </c>
      <c r="B194" s="98" t="s">
        <v>7</v>
      </c>
      <c r="C194" s="99" t="s">
        <v>98</v>
      </c>
      <c r="D194" s="123" t="s">
        <v>274</v>
      </c>
      <c r="E194" s="100" t="s">
        <v>293</v>
      </c>
      <c r="F194" s="124"/>
      <c r="G194" s="125" t="s">
        <v>133</v>
      </c>
      <c r="H194" s="103">
        <v>1456000</v>
      </c>
      <c r="I194" s="104">
        <v>1371449.77</v>
      </c>
      <c r="J194" s="105">
        <f>IF(IF(H194="",0,H194)=0,0,(IF(H194&gt;0,IF(I194&gt;H194,0,H194-I194),IF(I194&gt;H194,H194-I194,0))))</f>
        <v>84550.23</v>
      </c>
      <c r="K194" s="24" t="str">
        <f t="shared" si="4"/>
        <v>00005030120200000244</v>
      </c>
      <c r="L194" s="14" t="str">
        <f>C194 &amp; D194 &amp;E194 &amp; F194 &amp; G194</f>
        <v>00005030120200000244</v>
      </c>
    </row>
    <row r="195" spans="1:12" x14ac:dyDescent="0.2">
      <c r="A195" s="93" t="s">
        <v>134</v>
      </c>
      <c r="B195" s="94" t="s">
        <v>7</v>
      </c>
      <c r="C195" s="95" t="s">
        <v>98</v>
      </c>
      <c r="D195" s="120" t="s">
        <v>274</v>
      </c>
      <c r="E195" s="96" t="s">
        <v>293</v>
      </c>
      <c r="F195" s="121"/>
      <c r="G195" s="122" t="s">
        <v>136</v>
      </c>
      <c r="H195" s="84">
        <v>10000</v>
      </c>
      <c r="I195" s="91">
        <v>5119.0200000000004</v>
      </c>
      <c r="J195" s="92">
        <v>4880.9799999999996</v>
      </c>
      <c r="K195" s="24" t="str">
        <f t="shared" si="4"/>
        <v>00005030120200000800</v>
      </c>
      <c r="L195" s="18" t="s">
        <v>296</v>
      </c>
    </row>
    <row r="196" spans="1:12" x14ac:dyDescent="0.2">
      <c r="A196" s="93" t="s">
        <v>137</v>
      </c>
      <c r="B196" s="94" t="s">
        <v>7</v>
      </c>
      <c r="C196" s="95" t="s">
        <v>98</v>
      </c>
      <c r="D196" s="120" t="s">
        <v>274</v>
      </c>
      <c r="E196" s="96" t="s">
        <v>293</v>
      </c>
      <c r="F196" s="121"/>
      <c r="G196" s="122" t="s">
        <v>139</v>
      </c>
      <c r="H196" s="84">
        <v>10000</v>
      </c>
      <c r="I196" s="91">
        <v>5119.0200000000004</v>
      </c>
      <c r="J196" s="92">
        <v>4880.9799999999996</v>
      </c>
      <c r="K196" s="24" t="str">
        <f t="shared" si="4"/>
        <v>00005030120200000850</v>
      </c>
      <c r="L196" s="18" t="s">
        <v>297</v>
      </c>
    </row>
    <row r="197" spans="1:12" s="15" customFormat="1" x14ac:dyDescent="0.2">
      <c r="A197" s="97" t="s">
        <v>144</v>
      </c>
      <c r="B197" s="98" t="s">
        <v>7</v>
      </c>
      <c r="C197" s="99" t="s">
        <v>98</v>
      </c>
      <c r="D197" s="123" t="s">
        <v>274</v>
      </c>
      <c r="E197" s="100" t="s">
        <v>293</v>
      </c>
      <c r="F197" s="124"/>
      <c r="G197" s="125" t="s">
        <v>145</v>
      </c>
      <c r="H197" s="103">
        <v>10000</v>
      </c>
      <c r="I197" s="104">
        <v>5119.0200000000004</v>
      </c>
      <c r="J197" s="105">
        <f>IF(IF(H197="",0,H197)=0,0,(IF(H197&gt;0,IF(I197&gt;H197,0,H197-I197),IF(I197&gt;H197,H197-I197,0))))</f>
        <v>4880.9799999999996</v>
      </c>
      <c r="K197" s="24" t="str">
        <f t="shared" si="4"/>
        <v>00005030120200000853</v>
      </c>
      <c r="L197" s="14" t="str">
        <f>C197 &amp; D197 &amp;E197 &amp; F197 &amp; G197</f>
        <v>00005030120200000853</v>
      </c>
    </row>
    <row r="198" spans="1:12" ht="45" x14ac:dyDescent="0.2">
      <c r="A198" s="93" t="s">
        <v>298</v>
      </c>
      <c r="B198" s="94" t="s">
        <v>7</v>
      </c>
      <c r="C198" s="95" t="s">
        <v>98</v>
      </c>
      <c r="D198" s="120" t="s">
        <v>274</v>
      </c>
      <c r="E198" s="96" t="s">
        <v>300</v>
      </c>
      <c r="F198" s="121"/>
      <c r="G198" s="122" t="s">
        <v>98</v>
      </c>
      <c r="H198" s="84">
        <v>6000</v>
      </c>
      <c r="I198" s="91">
        <v>6000</v>
      </c>
      <c r="J198" s="92">
        <v>0</v>
      </c>
      <c r="K198" s="24" t="str">
        <f t="shared" si="4"/>
        <v>00005030120300000000</v>
      </c>
      <c r="L198" s="18" t="s">
        <v>299</v>
      </c>
    </row>
    <row r="199" spans="1:12" ht="22.5" x14ac:dyDescent="0.2">
      <c r="A199" s="93" t="s">
        <v>127</v>
      </c>
      <c r="B199" s="94" t="s">
        <v>7</v>
      </c>
      <c r="C199" s="95" t="s">
        <v>98</v>
      </c>
      <c r="D199" s="120" t="s">
        <v>274</v>
      </c>
      <c r="E199" s="96" t="s">
        <v>300</v>
      </c>
      <c r="F199" s="121"/>
      <c r="G199" s="122" t="s">
        <v>7</v>
      </c>
      <c r="H199" s="84">
        <v>6000</v>
      </c>
      <c r="I199" s="91">
        <v>6000</v>
      </c>
      <c r="J199" s="92">
        <v>0</v>
      </c>
      <c r="K199" s="24" t="str">
        <f t="shared" ref="K199:K230" si="5">C199 &amp; D199 &amp;E199 &amp; F199 &amp; G199</f>
        <v>00005030120300000200</v>
      </c>
      <c r="L199" s="18" t="s">
        <v>301</v>
      </c>
    </row>
    <row r="200" spans="1:12" ht="22.5" x14ac:dyDescent="0.2">
      <c r="A200" s="93" t="s">
        <v>129</v>
      </c>
      <c r="B200" s="94" t="s">
        <v>7</v>
      </c>
      <c r="C200" s="95" t="s">
        <v>98</v>
      </c>
      <c r="D200" s="120" t="s">
        <v>274</v>
      </c>
      <c r="E200" s="96" t="s">
        <v>300</v>
      </c>
      <c r="F200" s="121"/>
      <c r="G200" s="122" t="s">
        <v>131</v>
      </c>
      <c r="H200" s="84">
        <v>6000</v>
      </c>
      <c r="I200" s="91">
        <v>6000</v>
      </c>
      <c r="J200" s="92">
        <v>0</v>
      </c>
      <c r="K200" s="24" t="str">
        <f t="shared" si="5"/>
        <v>00005030120300000240</v>
      </c>
      <c r="L200" s="18" t="s">
        <v>302</v>
      </c>
    </row>
    <row r="201" spans="1:12" s="15" customFormat="1" x14ac:dyDescent="0.2">
      <c r="A201" s="97" t="s">
        <v>132</v>
      </c>
      <c r="B201" s="98" t="s">
        <v>7</v>
      </c>
      <c r="C201" s="99" t="s">
        <v>98</v>
      </c>
      <c r="D201" s="123" t="s">
        <v>274</v>
      </c>
      <c r="E201" s="100" t="s">
        <v>300</v>
      </c>
      <c r="F201" s="124"/>
      <c r="G201" s="125" t="s">
        <v>133</v>
      </c>
      <c r="H201" s="103">
        <v>6000</v>
      </c>
      <c r="I201" s="104">
        <v>6000</v>
      </c>
      <c r="J201" s="105">
        <f>IF(IF(H201="",0,H201)=0,0,(IF(H201&gt;0,IF(I201&gt;H201,0,H201-I201),IF(I201&gt;H201,H201-I201,0))))</f>
        <v>0</v>
      </c>
      <c r="K201" s="24" t="str">
        <f t="shared" si="5"/>
        <v>00005030120300000244</v>
      </c>
      <c r="L201" s="14" t="str">
        <f>C201 &amp; D201 &amp;E201 &amp; F201 &amp; G201</f>
        <v>00005030120300000244</v>
      </c>
    </row>
    <row r="202" spans="1:12" ht="45" x14ac:dyDescent="0.2">
      <c r="A202" s="93" t="s">
        <v>278</v>
      </c>
      <c r="B202" s="94" t="s">
        <v>7</v>
      </c>
      <c r="C202" s="95" t="s">
        <v>98</v>
      </c>
      <c r="D202" s="120" t="s">
        <v>274</v>
      </c>
      <c r="E202" s="96" t="s">
        <v>304</v>
      </c>
      <c r="F202" s="121"/>
      <c r="G202" s="122" t="s">
        <v>98</v>
      </c>
      <c r="H202" s="84">
        <v>9100</v>
      </c>
      <c r="I202" s="91"/>
      <c r="J202" s="92">
        <v>9100</v>
      </c>
      <c r="K202" s="24" t="str">
        <f t="shared" si="5"/>
        <v>00005030120500000000</v>
      </c>
      <c r="L202" s="18" t="s">
        <v>303</v>
      </c>
    </row>
    <row r="203" spans="1:12" ht="22.5" x14ac:dyDescent="0.2">
      <c r="A203" s="93" t="s">
        <v>127</v>
      </c>
      <c r="B203" s="94" t="s">
        <v>7</v>
      </c>
      <c r="C203" s="95" t="s">
        <v>98</v>
      </c>
      <c r="D203" s="120" t="s">
        <v>274</v>
      </c>
      <c r="E203" s="96" t="s">
        <v>304</v>
      </c>
      <c r="F203" s="121"/>
      <c r="G203" s="122" t="s">
        <v>7</v>
      </c>
      <c r="H203" s="84">
        <v>9100</v>
      </c>
      <c r="I203" s="91"/>
      <c r="J203" s="92">
        <v>9100</v>
      </c>
      <c r="K203" s="24" t="str">
        <f t="shared" si="5"/>
        <v>00005030120500000200</v>
      </c>
      <c r="L203" s="18" t="s">
        <v>305</v>
      </c>
    </row>
    <row r="204" spans="1:12" ht="22.5" x14ac:dyDescent="0.2">
      <c r="A204" s="93" t="s">
        <v>129</v>
      </c>
      <c r="B204" s="94" t="s">
        <v>7</v>
      </c>
      <c r="C204" s="95" t="s">
        <v>98</v>
      </c>
      <c r="D204" s="120" t="s">
        <v>274</v>
      </c>
      <c r="E204" s="96" t="s">
        <v>304</v>
      </c>
      <c r="F204" s="121"/>
      <c r="G204" s="122" t="s">
        <v>131</v>
      </c>
      <c r="H204" s="84">
        <v>9100</v>
      </c>
      <c r="I204" s="91"/>
      <c r="J204" s="92">
        <v>9100</v>
      </c>
      <c r="K204" s="24" t="str">
        <f t="shared" si="5"/>
        <v>00005030120500000240</v>
      </c>
      <c r="L204" s="18" t="s">
        <v>306</v>
      </c>
    </row>
    <row r="205" spans="1:12" s="15" customFormat="1" x14ac:dyDescent="0.2">
      <c r="A205" s="97" t="s">
        <v>132</v>
      </c>
      <c r="B205" s="98" t="s">
        <v>7</v>
      </c>
      <c r="C205" s="99" t="s">
        <v>98</v>
      </c>
      <c r="D205" s="123" t="s">
        <v>274</v>
      </c>
      <c r="E205" s="100" t="s">
        <v>304</v>
      </c>
      <c r="F205" s="124"/>
      <c r="G205" s="125" t="s">
        <v>133</v>
      </c>
      <c r="H205" s="103">
        <v>9100</v>
      </c>
      <c r="I205" s="104"/>
      <c r="J205" s="105">
        <f>IF(IF(H205="",0,H205)=0,0,(IF(H205&gt;0,IF(I205&gt;H205,0,H205-I205),IF(I205&gt;H205,H205-I205,0))))</f>
        <v>9100</v>
      </c>
      <c r="K205" s="24" t="str">
        <f t="shared" si="5"/>
        <v>00005030120500000244</v>
      </c>
      <c r="L205" s="14" t="str">
        <f>C205 &amp; D205 &amp;E205 &amp; F205 &amp; G205</f>
        <v>00005030120500000244</v>
      </c>
    </row>
    <row r="206" spans="1:12" ht="33.75" x14ac:dyDescent="0.2">
      <c r="A206" s="93" t="s">
        <v>307</v>
      </c>
      <c r="B206" s="94" t="s">
        <v>7</v>
      </c>
      <c r="C206" s="95" t="s">
        <v>98</v>
      </c>
      <c r="D206" s="120" t="s">
        <v>274</v>
      </c>
      <c r="E206" s="96" t="s">
        <v>309</v>
      </c>
      <c r="F206" s="121"/>
      <c r="G206" s="122" t="s">
        <v>98</v>
      </c>
      <c r="H206" s="84">
        <v>51468</v>
      </c>
      <c r="I206" s="91">
        <v>51468</v>
      </c>
      <c r="J206" s="92">
        <v>0</v>
      </c>
      <c r="K206" s="24" t="str">
        <f t="shared" si="5"/>
        <v>00005030120672090000</v>
      </c>
      <c r="L206" s="18" t="s">
        <v>308</v>
      </c>
    </row>
    <row r="207" spans="1:12" ht="22.5" x14ac:dyDescent="0.2">
      <c r="A207" s="93" t="s">
        <v>127</v>
      </c>
      <c r="B207" s="94" t="s">
        <v>7</v>
      </c>
      <c r="C207" s="95" t="s">
        <v>98</v>
      </c>
      <c r="D207" s="120" t="s">
        <v>274</v>
      </c>
      <c r="E207" s="96" t="s">
        <v>309</v>
      </c>
      <c r="F207" s="121"/>
      <c r="G207" s="122" t="s">
        <v>7</v>
      </c>
      <c r="H207" s="84">
        <v>51468</v>
      </c>
      <c r="I207" s="91">
        <v>51468</v>
      </c>
      <c r="J207" s="92">
        <v>0</v>
      </c>
      <c r="K207" s="24" t="str">
        <f t="shared" si="5"/>
        <v>00005030120672090200</v>
      </c>
      <c r="L207" s="18" t="s">
        <v>310</v>
      </c>
    </row>
    <row r="208" spans="1:12" ht="22.5" x14ac:dyDescent="0.2">
      <c r="A208" s="93" t="s">
        <v>129</v>
      </c>
      <c r="B208" s="94" t="s">
        <v>7</v>
      </c>
      <c r="C208" s="95" t="s">
        <v>98</v>
      </c>
      <c r="D208" s="120" t="s">
        <v>274</v>
      </c>
      <c r="E208" s="96" t="s">
        <v>309</v>
      </c>
      <c r="F208" s="121"/>
      <c r="G208" s="122" t="s">
        <v>131</v>
      </c>
      <c r="H208" s="84">
        <v>51468</v>
      </c>
      <c r="I208" s="91">
        <v>51468</v>
      </c>
      <c r="J208" s="92">
        <v>0</v>
      </c>
      <c r="K208" s="24" t="str">
        <f t="shared" si="5"/>
        <v>00005030120672090240</v>
      </c>
      <c r="L208" s="18" t="s">
        <v>311</v>
      </c>
    </row>
    <row r="209" spans="1:12" s="15" customFormat="1" x14ac:dyDescent="0.2">
      <c r="A209" s="97" t="s">
        <v>132</v>
      </c>
      <c r="B209" s="98" t="s">
        <v>7</v>
      </c>
      <c r="C209" s="99" t="s">
        <v>98</v>
      </c>
      <c r="D209" s="123" t="s">
        <v>274</v>
      </c>
      <c r="E209" s="100" t="s">
        <v>309</v>
      </c>
      <c r="F209" s="124"/>
      <c r="G209" s="125" t="s">
        <v>133</v>
      </c>
      <c r="H209" s="103">
        <v>51468</v>
      </c>
      <c r="I209" s="104">
        <v>51468</v>
      </c>
      <c r="J209" s="105">
        <f>IF(IF(H209="",0,H209)=0,0,(IF(H209&gt;0,IF(I209&gt;H209,0,H209-I209),IF(I209&gt;H209,H209-I209,0))))</f>
        <v>0</v>
      </c>
      <c r="K209" s="24" t="str">
        <f t="shared" si="5"/>
        <v>00005030120672090244</v>
      </c>
      <c r="L209" s="14" t="str">
        <f>C209 &amp; D209 &amp;E209 &amp; F209 &amp; G209</f>
        <v>00005030120672090244</v>
      </c>
    </row>
    <row r="210" spans="1:12" ht="45" x14ac:dyDescent="0.2">
      <c r="A210" s="93" t="s">
        <v>312</v>
      </c>
      <c r="B210" s="94" t="s">
        <v>7</v>
      </c>
      <c r="C210" s="95" t="s">
        <v>98</v>
      </c>
      <c r="D210" s="120" t="s">
        <v>274</v>
      </c>
      <c r="E210" s="96" t="s">
        <v>314</v>
      </c>
      <c r="F210" s="121"/>
      <c r="G210" s="122" t="s">
        <v>98</v>
      </c>
      <c r="H210" s="84">
        <v>15000</v>
      </c>
      <c r="I210" s="91">
        <v>15000</v>
      </c>
      <c r="J210" s="92">
        <v>0</v>
      </c>
      <c r="K210" s="24" t="str">
        <f t="shared" si="5"/>
        <v>000050301206S2090000</v>
      </c>
      <c r="L210" s="18" t="s">
        <v>313</v>
      </c>
    </row>
    <row r="211" spans="1:12" ht="22.5" x14ac:dyDescent="0.2">
      <c r="A211" s="93" t="s">
        <v>127</v>
      </c>
      <c r="B211" s="94" t="s">
        <v>7</v>
      </c>
      <c r="C211" s="95" t="s">
        <v>98</v>
      </c>
      <c r="D211" s="120" t="s">
        <v>274</v>
      </c>
      <c r="E211" s="96" t="s">
        <v>314</v>
      </c>
      <c r="F211" s="121"/>
      <c r="G211" s="122" t="s">
        <v>7</v>
      </c>
      <c r="H211" s="84">
        <v>15000</v>
      </c>
      <c r="I211" s="91">
        <v>15000</v>
      </c>
      <c r="J211" s="92">
        <v>0</v>
      </c>
      <c r="K211" s="24" t="str">
        <f t="shared" si="5"/>
        <v>000050301206S2090200</v>
      </c>
      <c r="L211" s="18" t="s">
        <v>315</v>
      </c>
    </row>
    <row r="212" spans="1:12" ht="22.5" x14ac:dyDescent="0.2">
      <c r="A212" s="93" t="s">
        <v>129</v>
      </c>
      <c r="B212" s="94" t="s">
        <v>7</v>
      </c>
      <c r="C212" s="95" t="s">
        <v>98</v>
      </c>
      <c r="D212" s="120" t="s">
        <v>274</v>
      </c>
      <c r="E212" s="96" t="s">
        <v>314</v>
      </c>
      <c r="F212" s="121"/>
      <c r="G212" s="122" t="s">
        <v>131</v>
      </c>
      <c r="H212" s="84">
        <v>15000</v>
      </c>
      <c r="I212" s="91">
        <v>15000</v>
      </c>
      <c r="J212" s="92">
        <v>0</v>
      </c>
      <c r="K212" s="24" t="str">
        <f t="shared" si="5"/>
        <v>000050301206S2090240</v>
      </c>
      <c r="L212" s="18" t="s">
        <v>316</v>
      </c>
    </row>
    <row r="213" spans="1:12" s="15" customFormat="1" x14ac:dyDescent="0.2">
      <c r="A213" s="97" t="s">
        <v>132</v>
      </c>
      <c r="B213" s="98" t="s">
        <v>7</v>
      </c>
      <c r="C213" s="99" t="s">
        <v>98</v>
      </c>
      <c r="D213" s="123" t="s">
        <v>274</v>
      </c>
      <c r="E213" s="100" t="s">
        <v>314</v>
      </c>
      <c r="F213" s="124"/>
      <c r="G213" s="125" t="s">
        <v>133</v>
      </c>
      <c r="H213" s="103">
        <v>15000</v>
      </c>
      <c r="I213" s="104">
        <v>15000</v>
      </c>
      <c r="J213" s="105">
        <f>IF(IF(H213="",0,H213)=0,0,(IF(H213&gt;0,IF(I213&gt;H213,0,H213-I213),IF(I213&gt;H213,H213-I213,0))))</f>
        <v>0</v>
      </c>
      <c r="K213" s="24" t="str">
        <f t="shared" si="5"/>
        <v>000050301206S2090244</v>
      </c>
      <c r="L213" s="14" t="str">
        <f>C213 &amp; D213 &amp;E213 &amp; F213 &amp; G213</f>
        <v>000050301206S2090244</v>
      </c>
    </row>
    <row r="214" spans="1:12" ht="33.75" x14ac:dyDescent="0.2">
      <c r="A214" s="93" t="s">
        <v>506</v>
      </c>
      <c r="B214" s="94" t="s">
        <v>7</v>
      </c>
      <c r="C214" s="95" t="s">
        <v>98</v>
      </c>
      <c r="D214" s="120" t="s">
        <v>274</v>
      </c>
      <c r="E214" s="96" t="s">
        <v>318</v>
      </c>
      <c r="F214" s="121"/>
      <c r="G214" s="122" t="s">
        <v>98</v>
      </c>
      <c r="H214" s="84">
        <v>90</v>
      </c>
      <c r="I214" s="91"/>
      <c r="J214" s="92">
        <v>90</v>
      </c>
      <c r="K214" s="24" t="str">
        <f t="shared" si="5"/>
        <v>00005030160000000000</v>
      </c>
      <c r="L214" s="18" t="s">
        <v>317</v>
      </c>
    </row>
    <row r="215" spans="1:12" ht="33.75" x14ac:dyDescent="0.2">
      <c r="A215" s="93" t="s">
        <v>507</v>
      </c>
      <c r="B215" s="94" t="s">
        <v>7</v>
      </c>
      <c r="C215" s="95" t="s">
        <v>98</v>
      </c>
      <c r="D215" s="120" t="s">
        <v>274</v>
      </c>
      <c r="E215" s="96" t="s">
        <v>320</v>
      </c>
      <c r="F215" s="121"/>
      <c r="G215" s="122" t="s">
        <v>98</v>
      </c>
      <c r="H215" s="84">
        <v>90</v>
      </c>
      <c r="I215" s="91"/>
      <c r="J215" s="92">
        <v>90</v>
      </c>
      <c r="K215" s="24" t="str">
        <f t="shared" si="5"/>
        <v>00005030160100000000</v>
      </c>
      <c r="L215" s="18" t="s">
        <v>319</v>
      </c>
    </row>
    <row r="216" spans="1:12" ht="22.5" x14ac:dyDescent="0.2">
      <c r="A216" s="93" t="s">
        <v>127</v>
      </c>
      <c r="B216" s="94" t="s">
        <v>7</v>
      </c>
      <c r="C216" s="95" t="s">
        <v>98</v>
      </c>
      <c r="D216" s="120" t="s">
        <v>274</v>
      </c>
      <c r="E216" s="96" t="s">
        <v>320</v>
      </c>
      <c r="F216" s="121"/>
      <c r="G216" s="122" t="s">
        <v>7</v>
      </c>
      <c r="H216" s="84">
        <v>90</v>
      </c>
      <c r="I216" s="91"/>
      <c r="J216" s="92">
        <v>90</v>
      </c>
      <c r="K216" s="24" t="str">
        <f t="shared" si="5"/>
        <v>00005030160100000200</v>
      </c>
      <c r="L216" s="18" t="s">
        <v>321</v>
      </c>
    </row>
    <row r="217" spans="1:12" ht="22.5" x14ac:dyDescent="0.2">
      <c r="A217" s="93" t="s">
        <v>129</v>
      </c>
      <c r="B217" s="94" t="s">
        <v>7</v>
      </c>
      <c r="C217" s="95" t="s">
        <v>98</v>
      </c>
      <c r="D217" s="120" t="s">
        <v>274</v>
      </c>
      <c r="E217" s="96" t="s">
        <v>320</v>
      </c>
      <c r="F217" s="121"/>
      <c r="G217" s="122" t="s">
        <v>131</v>
      </c>
      <c r="H217" s="84">
        <v>90</v>
      </c>
      <c r="I217" s="91"/>
      <c r="J217" s="92">
        <v>90</v>
      </c>
      <c r="K217" s="24" t="str">
        <f t="shared" si="5"/>
        <v>00005030160100000240</v>
      </c>
      <c r="L217" s="18" t="s">
        <v>322</v>
      </c>
    </row>
    <row r="218" spans="1:12" s="15" customFormat="1" x14ac:dyDescent="0.2">
      <c r="A218" s="97" t="s">
        <v>132</v>
      </c>
      <c r="B218" s="98" t="s">
        <v>7</v>
      </c>
      <c r="C218" s="99" t="s">
        <v>98</v>
      </c>
      <c r="D218" s="123" t="s">
        <v>274</v>
      </c>
      <c r="E218" s="100" t="s">
        <v>320</v>
      </c>
      <c r="F218" s="124"/>
      <c r="G218" s="125" t="s">
        <v>133</v>
      </c>
      <c r="H218" s="103">
        <v>90</v>
      </c>
      <c r="I218" s="104"/>
      <c r="J218" s="105">
        <f>IF(IF(H218="",0,H218)=0,0,(IF(H218&gt;0,IF(I218&gt;H218,0,H218-I218),IF(I218&gt;H218,H218-I218,0))))</f>
        <v>90</v>
      </c>
      <c r="K218" s="24" t="str">
        <f t="shared" si="5"/>
        <v>00005030160100000244</v>
      </c>
      <c r="L218" s="14" t="str">
        <f>C218 &amp; D218 &amp;E218 &amp; F218 &amp; G218</f>
        <v>00005030160100000244</v>
      </c>
    </row>
    <row r="219" spans="1:12" ht="45" x14ac:dyDescent="0.2">
      <c r="A219" s="93" t="s">
        <v>323</v>
      </c>
      <c r="B219" s="94" t="s">
        <v>7</v>
      </c>
      <c r="C219" s="95" t="s">
        <v>98</v>
      </c>
      <c r="D219" s="120" t="s">
        <v>274</v>
      </c>
      <c r="E219" s="96" t="s">
        <v>325</v>
      </c>
      <c r="F219" s="121"/>
      <c r="G219" s="122" t="s">
        <v>98</v>
      </c>
      <c r="H219" s="84">
        <v>100</v>
      </c>
      <c r="I219" s="91"/>
      <c r="J219" s="92">
        <v>100</v>
      </c>
      <c r="K219" s="24" t="str">
        <f t="shared" si="5"/>
        <v>00005030500000000000</v>
      </c>
      <c r="L219" s="18" t="s">
        <v>324</v>
      </c>
    </row>
    <row r="220" spans="1:12" ht="22.5" x14ac:dyDescent="0.2">
      <c r="A220" s="93" t="s">
        <v>127</v>
      </c>
      <c r="B220" s="94" t="s">
        <v>7</v>
      </c>
      <c r="C220" s="95" t="s">
        <v>98</v>
      </c>
      <c r="D220" s="120" t="s">
        <v>274</v>
      </c>
      <c r="E220" s="96" t="s">
        <v>325</v>
      </c>
      <c r="F220" s="121"/>
      <c r="G220" s="122" t="s">
        <v>7</v>
      </c>
      <c r="H220" s="84">
        <v>100</v>
      </c>
      <c r="I220" s="91"/>
      <c r="J220" s="92">
        <v>100</v>
      </c>
      <c r="K220" s="24" t="str">
        <f t="shared" si="5"/>
        <v>00005030500000000200</v>
      </c>
      <c r="L220" s="18" t="s">
        <v>326</v>
      </c>
    </row>
    <row r="221" spans="1:12" ht="22.5" x14ac:dyDescent="0.2">
      <c r="A221" s="93" t="s">
        <v>129</v>
      </c>
      <c r="B221" s="94" t="s">
        <v>7</v>
      </c>
      <c r="C221" s="95" t="s">
        <v>98</v>
      </c>
      <c r="D221" s="120" t="s">
        <v>274</v>
      </c>
      <c r="E221" s="96" t="s">
        <v>325</v>
      </c>
      <c r="F221" s="121"/>
      <c r="G221" s="122" t="s">
        <v>131</v>
      </c>
      <c r="H221" s="84">
        <v>100</v>
      </c>
      <c r="I221" s="91"/>
      <c r="J221" s="92">
        <v>100</v>
      </c>
      <c r="K221" s="24" t="str">
        <f t="shared" si="5"/>
        <v>00005030500000000240</v>
      </c>
      <c r="L221" s="18" t="s">
        <v>327</v>
      </c>
    </row>
    <row r="222" spans="1:12" s="15" customFormat="1" x14ac:dyDescent="0.2">
      <c r="A222" s="97" t="s">
        <v>132</v>
      </c>
      <c r="B222" s="98" t="s">
        <v>7</v>
      </c>
      <c r="C222" s="99" t="s">
        <v>98</v>
      </c>
      <c r="D222" s="123" t="s">
        <v>274</v>
      </c>
      <c r="E222" s="100" t="s">
        <v>325</v>
      </c>
      <c r="F222" s="124"/>
      <c r="G222" s="125" t="s">
        <v>133</v>
      </c>
      <c r="H222" s="103">
        <v>100</v>
      </c>
      <c r="I222" s="104"/>
      <c r="J222" s="105">
        <f>IF(IF(H222="",0,H222)=0,0,(IF(H222&gt;0,IF(I222&gt;H222,0,H222-I222),IF(I222&gt;H222,H222-I222,0))))</f>
        <v>100</v>
      </c>
      <c r="K222" s="24" t="str">
        <f t="shared" si="5"/>
        <v>00005030500000000244</v>
      </c>
      <c r="L222" s="14" t="str">
        <f>C222 &amp; D222 &amp;E222 &amp; F222 &amp; G222</f>
        <v>00005030500000000244</v>
      </c>
    </row>
    <row r="223" spans="1:12" x14ac:dyDescent="0.2">
      <c r="A223" s="93" t="s">
        <v>328</v>
      </c>
      <c r="B223" s="94" t="s">
        <v>7</v>
      </c>
      <c r="C223" s="95" t="s">
        <v>98</v>
      </c>
      <c r="D223" s="120" t="s">
        <v>330</v>
      </c>
      <c r="E223" s="96" t="s">
        <v>100</v>
      </c>
      <c r="F223" s="121"/>
      <c r="G223" s="122" t="s">
        <v>98</v>
      </c>
      <c r="H223" s="84">
        <v>2000</v>
      </c>
      <c r="I223" s="91"/>
      <c r="J223" s="92">
        <v>2000</v>
      </c>
      <c r="K223" s="24" t="str">
        <f t="shared" si="5"/>
        <v>00007000000000000000</v>
      </c>
      <c r="L223" s="18" t="s">
        <v>329</v>
      </c>
    </row>
    <row r="224" spans="1:12" x14ac:dyDescent="0.2">
      <c r="A224" s="93" t="s">
        <v>331</v>
      </c>
      <c r="B224" s="94" t="s">
        <v>7</v>
      </c>
      <c r="C224" s="95" t="s">
        <v>98</v>
      </c>
      <c r="D224" s="120" t="s">
        <v>333</v>
      </c>
      <c r="E224" s="96" t="s">
        <v>100</v>
      </c>
      <c r="F224" s="121"/>
      <c r="G224" s="122" t="s">
        <v>98</v>
      </c>
      <c r="H224" s="84">
        <v>2000</v>
      </c>
      <c r="I224" s="91"/>
      <c r="J224" s="92">
        <v>2000</v>
      </c>
      <c r="K224" s="24" t="str">
        <f t="shared" si="5"/>
        <v>00007070000000000000</v>
      </c>
      <c r="L224" s="18" t="s">
        <v>332</v>
      </c>
    </row>
    <row r="225" spans="1:12" ht="33.75" x14ac:dyDescent="0.2">
      <c r="A225" s="93" t="s">
        <v>334</v>
      </c>
      <c r="B225" s="94" t="s">
        <v>7</v>
      </c>
      <c r="C225" s="95" t="s">
        <v>98</v>
      </c>
      <c r="D225" s="120" t="s">
        <v>333</v>
      </c>
      <c r="E225" s="96" t="s">
        <v>336</v>
      </c>
      <c r="F225" s="121"/>
      <c r="G225" s="122" t="s">
        <v>98</v>
      </c>
      <c r="H225" s="84">
        <v>2000</v>
      </c>
      <c r="I225" s="91"/>
      <c r="J225" s="92">
        <v>2000</v>
      </c>
      <c r="K225" s="24" t="str">
        <f t="shared" si="5"/>
        <v>00007070130000000000</v>
      </c>
      <c r="L225" s="18" t="s">
        <v>335</v>
      </c>
    </row>
    <row r="226" spans="1:12" x14ac:dyDescent="0.2">
      <c r="A226" s="93" t="s">
        <v>337</v>
      </c>
      <c r="B226" s="94" t="s">
        <v>7</v>
      </c>
      <c r="C226" s="95" t="s">
        <v>98</v>
      </c>
      <c r="D226" s="120" t="s">
        <v>333</v>
      </c>
      <c r="E226" s="96" t="s">
        <v>339</v>
      </c>
      <c r="F226" s="121"/>
      <c r="G226" s="122" t="s">
        <v>98</v>
      </c>
      <c r="H226" s="84">
        <v>2000</v>
      </c>
      <c r="I226" s="91"/>
      <c r="J226" s="92">
        <v>2000</v>
      </c>
      <c r="K226" s="24" t="str">
        <f t="shared" si="5"/>
        <v>00007070130200000000</v>
      </c>
      <c r="L226" s="18" t="s">
        <v>338</v>
      </c>
    </row>
    <row r="227" spans="1:12" ht="22.5" x14ac:dyDescent="0.2">
      <c r="A227" s="93" t="s">
        <v>127</v>
      </c>
      <c r="B227" s="94" t="s">
        <v>7</v>
      </c>
      <c r="C227" s="95" t="s">
        <v>98</v>
      </c>
      <c r="D227" s="120" t="s">
        <v>333</v>
      </c>
      <c r="E227" s="96" t="s">
        <v>339</v>
      </c>
      <c r="F227" s="121"/>
      <c r="G227" s="122" t="s">
        <v>7</v>
      </c>
      <c r="H227" s="84">
        <v>2000</v>
      </c>
      <c r="I227" s="91"/>
      <c r="J227" s="92">
        <v>2000</v>
      </c>
      <c r="K227" s="24" t="str">
        <f t="shared" si="5"/>
        <v>00007070130200000200</v>
      </c>
      <c r="L227" s="18" t="s">
        <v>340</v>
      </c>
    </row>
    <row r="228" spans="1:12" ht="22.5" x14ac:dyDescent="0.2">
      <c r="A228" s="93" t="s">
        <v>129</v>
      </c>
      <c r="B228" s="94" t="s">
        <v>7</v>
      </c>
      <c r="C228" s="95" t="s">
        <v>98</v>
      </c>
      <c r="D228" s="120" t="s">
        <v>333</v>
      </c>
      <c r="E228" s="96" t="s">
        <v>339</v>
      </c>
      <c r="F228" s="121"/>
      <c r="G228" s="122" t="s">
        <v>131</v>
      </c>
      <c r="H228" s="84">
        <v>2000</v>
      </c>
      <c r="I228" s="91"/>
      <c r="J228" s="92">
        <v>2000</v>
      </c>
      <c r="K228" s="24" t="str">
        <f t="shared" si="5"/>
        <v>00007070130200000240</v>
      </c>
      <c r="L228" s="18" t="s">
        <v>341</v>
      </c>
    </row>
    <row r="229" spans="1:12" s="15" customFormat="1" x14ac:dyDescent="0.2">
      <c r="A229" s="97" t="s">
        <v>132</v>
      </c>
      <c r="B229" s="98" t="s">
        <v>7</v>
      </c>
      <c r="C229" s="99" t="s">
        <v>98</v>
      </c>
      <c r="D229" s="123" t="s">
        <v>333</v>
      </c>
      <c r="E229" s="100" t="s">
        <v>339</v>
      </c>
      <c r="F229" s="124"/>
      <c r="G229" s="125" t="s">
        <v>133</v>
      </c>
      <c r="H229" s="103">
        <v>2000</v>
      </c>
      <c r="I229" s="104"/>
      <c r="J229" s="105">
        <f>IF(IF(H229="",0,H229)=0,0,(IF(H229&gt;0,IF(I229&gt;H229,0,H229-I229),IF(I229&gt;H229,H229-I229,0))))</f>
        <v>2000</v>
      </c>
      <c r="K229" s="24" t="str">
        <f t="shared" si="5"/>
        <v>00007070130200000244</v>
      </c>
      <c r="L229" s="14" t="str">
        <f>C229 &amp; D229 &amp;E229 &amp; F229 &amp; G229</f>
        <v>00007070130200000244</v>
      </c>
    </row>
    <row r="230" spans="1:12" x14ac:dyDescent="0.2">
      <c r="A230" s="93" t="s">
        <v>342</v>
      </c>
      <c r="B230" s="94" t="s">
        <v>7</v>
      </c>
      <c r="C230" s="95" t="s">
        <v>98</v>
      </c>
      <c r="D230" s="120" t="s">
        <v>344</v>
      </c>
      <c r="E230" s="96" t="s">
        <v>100</v>
      </c>
      <c r="F230" s="121"/>
      <c r="G230" s="122" t="s">
        <v>98</v>
      </c>
      <c r="H230" s="84">
        <v>5000</v>
      </c>
      <c r="I230" s="91"/>
      <c r="J230" s="92">
        <v>5000</v>
      </c>
      <c r="K230" s="24" t="str">
        <f t="shared" si="5"/>
        <v>00008000000000000000</v>
      </c>
      <c r="L230" s="18" t="s">
        <v>343</v>
      </c>
    </row>
    <row r="231" spans="1:12" x14ac:dyDescent="0.2">
      <c r="A231" s="93" t="s">
        <v>345</v>
      </c>
      <c r="B231" s="94" t="s">
        <v>7</v>
      </c>
      <c r="C231" s="95" t="s">
        <v>98</v>
      </c>
      <c r="D231" s="120" t="s">
        <v>347</v>
      </c>
      <c r="E231" s="96" t="s">
        <v>100</v>
      </c>
      <c r="F231" s="121"/>
      <c r="G231" s="122" t="s">
        <v>98</v>
      </c>
      <c r="H231" s="84">
        <v>5000</v>
      </c>
      <c r="I231" s="91"/>
      <c r="J231" s="92">
        <v>5000</v>
      </c>
      <c r="K231" s="24" t="str">
        <f t="shared" ref="K231:K250" si="6">C231 &amp; D231 &amp;E231 &amp; F231 &amp; G231</f>
        <v>00008010000000000000</v>
      </c>
      <c r="L231" s="18" t="s">
        <v>346</v>
      </c>
    </row>
    <row r="232" spans="1:12" ht="33.75" x14ac:dyDescent="0.2">
      <c r="A232" s="93" t="s">
        <v>334</v>
      </c>
      <c r="B232" s="94" t="s">
        <v>7</v>
      </c>
      <c r="C232" s="95" t="s">
        <v>98</v>
      </c>
      <c r="D232" s="120" t="s">
        <v>347</v>
      </c>
      <c r="E232" s="96" t="s">
        <v>336</v>
      </c>
      <c r="F232" s="121"/>
      <c r="G232" s="122" t="s">
        <v>98</v>
      </c>
      <c r="H232" s="84">
        <v>5000</v>
      </c>
      <c r="I232" s="91"/>
      <c r="J232" s="92">
        <v>5000</v>
      </c>
      <c r="K232" s="24" t="str">
        <f t="shared" si="6"/>
        <v>00008010130000000000</v>
      </c>
      <c r="L232" s="18" t="s">
        <v>348</v>
      </c>
    </row>
    <row r="233" spans="1:12" x14ac:dyDescent="0.2">
      <c r="A233" s="93" t="s">
        <v>349</v>
      </c>
      <c r="B233" s="94" t="s">
        <v>7</v>
      </c>
      <c r="C233" s="95" t="s">
        <v>98</v>
      </c>
      <c r="D233" s="120" t="s">
        <v>347</v>
      </c>
      <c r="E233" s="96" t="s">
        <v>351</v>
      </c>
      <c r="F233" s="121"/>
      <c r="G233" s="122" t="s">
        <v>98</v>
      </c>
      <c r="H233" s="84">
        <v>5000</v>
      </c>
      <c r="I233" s="91"/>
      <c r="J233" s="92">
        <v>5000</v>
      </c>
      <c r="K233" s="24" t="str">
        <f t="shared" si="6"/>
        <v>00008010130300000000</v>
      </c>
      <c r="L233" s="18" t="s">
        <v>350</v>
      </c>
    </row>
    <row r="234" spans="1:12" ht="22.5" x14ac:dyDescent="0.2">
      <c r="A234" s="93" t="s">
        <v>127</v>
      </c>
      <c r="B234" s="94" t="s">
        <v>7</v>
      </c>
      <c r="C234" s="95" t="s">
        <v>98</v>
      </c>
      <c r="D234" s="120" t="s">
        <v>347</v>
      </c>
      <c r="E234" s="96" t="s">
        <v>351</v>
      </c>
      <c r="F234" s="121"/>
      <c r="G234" s="122" t="s">
        <v>7</v>
      </c>
      <c r="H234" s="84">
        <v>5000</v>
      </c>
      <c r="I234" s="91"/>
      <c r="J234" s="92">
        <v>5000</v>
      </c>
      <c r="K234" s="24" t="str">
        <f t="shared" si="6"/>
        <v>00008010130300000200</v>
      </c>
      <c r="L234" s="18" t="s">
        <v>352</v>
      </c>
    </row>
    <row r="235" spans="1:12" ht="22.5" x14ac:dyDescent="0.2">
      <c r="A235" s="93" t="s">
        <v>129</v>
      </c>
      <c r="B235" s="94" t="s">
        <v>7</v>
      </c>
      <c r="C235" s="95" t="s">
        <v>98</v>
      </c>
      <c r="D235" s="120" t="s">
        <v>347</v>
      </c>
      <c r="E235" s="96" t="s">
        <v>351</v>
      </c>
      <c r="F235" s="121"/>
      <c r="G235" s="122" t="s">
        <v>131</v>
      </c>
      <c r="H235" s="84">
        <v>5000</v>
      </c>
      <c r="I235" s="91"/>
      <c r="J235" s="92">
        <v>5000</v>
      </c>
      <c r="K235" s="24" t="str">
        <f t="shared" si="6"/>
        <v>00008010130300000240</v>
      </c>
      <c r="L235" s="18" t="s">
        <v>353</v>
      </c>
    </row>
    <row r="236" spans="1:12" s="15" customFormat="1" x14ac:dyDescent="0.2">
      <c r="A236" s="97" t="s">
        <v>132</v>
      </c>
      <c r="B236" s="98" t="s">
        <v>7</v>
      </c>
      <c r="C236" s="99" t="s">
        <v>98</v>
      </c>
      <c r="D236" s="123" t="s">
        <v>347</v>
      </c>
      <c r="E236" s="100" t="s">
        <v>351</v>
      </c>
      <c r="F236" s="124"/>
      <c r="G236" s="125" t="s">
        <v>133</v>
      </c>
      <c r="H236" s="103">
        <v>5000</v>
      </c>
      <c r="I236" s="104"/>
      <c r="J236" s="105">
        <f>IF(IF(H236="",0,H236)=0,0,(IF(H236&gt;0,IF(I236&gt;H236,0,H236-I236),IF(I236&gt;H236,H236-I236,0))))</f>
        <v>5000</v>
      </c>
      <c r="K236" s="24" t="str">
        <f t="shared" si="6"/>
        <v>00008010130300000244</v>
      </c>
      <c r="L236" s="14" t="str">
        <f>C236 &amp; D236 &amp;E236 &amp; F236 &amp; G236</f>
        <v>00008010130300000244</v>
      </c>
    </row>
    <row r="237" spans="1:12" x14ac:dyDescent="0.2">
      <c r="A237" s="93" t="s">
        <v>354</v>
      </c>
      <c r="B237" s="94" t="s">
        <v>7</v>
      </c>
      <c r="C237" s="95" t="s">
        <v>98</v>
      </c>
      <c r="D237" s="120" t="s">
        <v>356</v>
      </c>
      <c r="E237" s="96" t="s">
        <v>100</v>
      </c>
      <c r="F237" s="121"/>
      <c r="G237" s="122" t="s">
        <v>98</v>
      </c>
      <c r="H237" s="84">
        <v>82500</v>
      </c>
      <c r="I237" s="91">
        <v>67483</v>
      </c>
      <c r="J237" s="92">
        <v>15017</v>
      </c>
      <c r="K237" s="24" t="str">
        <f t="shared" si="6"/>
        <v>00010000000000000000</v>
      </c>
      <c r="L237" s="18" t="s">
        <v>355</v>
      </c>
    </row>
    <row r="238" spans="1:12" x14ac:dyDescent="0.2">
      <c r="A238" s="93" t="s">
        <v>357</v>
      </c>
      <c r="B238" s="94" t="s">
        <v>7</v>
      </c>
      <c r="C238" s="95" t="s">
        <v>98</v>
      </c>
      <c r="D238" s="120" t="s">
        <v>359</v>
      </c>
      <c r="E238" s="96" t="s">
        <v>100</v>
      </c>
      <c r="F238" s="121"/>
      <c r="G238" s="122" t="s">
        <v>98</v>
      </c>
      <c r="H238" s="84">
        <v>82500</v>
      </c>
      <c r="I238" s="91">
        <v>67483</v>
      </c>
      <c r="J238" s="92">
        <v>15017</v>
      </c>
      <c r="K238" s="24" t="str">
        <f t="shared" si="6"/>
        <v>00010010000000000000</v>
      </c>
      <c r="L238" s="18" t="s">
        <v>358</v>
      </c>
    </row>
    <row r="239" spans="1:12" ht="22.5" x14ac:dyDescent="0.2">
      <c r="A239" s="93" t="s">
        <v>155</v>
      </c>
      <c r="B239" s="94" t="s">
        <v>7</v>
      </c>
      <c r="C239" s="95" t="s">
        <v>98</v>
      </c>
      <c r="D239" s="120" t="s">
        <v>359</v>
      </c>
      <c r="E239" s="96" t="s">
        <v>157</v>
      </c>
      <c r="F239" s="121"/>
      <c r="G239" s="122" t="s">
        <v>98</v>
      </c>
      <c r="H239" s="84">
        <v>82500</v>
      </c>
      <c r="I239" s="91">
        <v>67483</v>
      </c>
      <c r="J239" s="92">
        <v>15017</v>
      </c>
      <c r="K239" s="24" t="str">
        <f t="shared" si="6"/>
        <v>00010019900000000000</v>
      </c>
      <c r="L239" s="18" t="s">
        <v>360</v>
      </c>
    </row>
    <row r="240" spans="1:12" x14ac:dyDescent="0.2">
      <c r="A240" s="93" t="s">
        <v>361</v>
      </c>
      <c r="B240" s="94" t="s">
        <v>7</v>
      </c>
      <c r="C240" s="95" t="s">
        <v>98</v>
      </c>
      <c r="D240" s="120" t="s">
        <v>359</v>
      </c>
      <c r="E240" s="96" t="s">
        <v>363</v>
      </c>
      <c r="F240" s="121"/>
      <c r="G240" s="122" t="s">
        <v>98</v>
      </c>
      <c r="H240" s="84">
        <v>82500</v>
      </c>
      <c r="I240" s="91">
        <v>67483</v>
      </c>
      <c r="J240" s="92">
        <v>15017</v>
      </c>
      <c r="K240" s="24" t="str">
        <f t="shared" si="6"/>
        <v>00010019900061010000</v>
      </c>
      <c r="L240" s="18" t="s">
        <v>362</v>
      </c>
    </row>
    <row r="241" spans="1:12" x14ac:dyDescent="0.2">
      <c r="A241" s="93" t="s">
        <v>364</v>
      </c>
      <c r="B241" s="94" t="s">
        <v>7</v>
      </c>
      <c r="C241" s="95" t="s">
        <v>98</v>
      </c>
      <c r="D241" s="120" t="s">
        <v>359</v>
      </c>
      <c r="E241" s="96" t="s">
        <v>363</v>
      </c>
      <c r="F241" s="121"/>
      <c r="G241" s="122" t="s">
        <v>366</v>
      </c>
      <c r="H241" s="84">
        <v>82500</v>
      </c>
      <c r="I241" s="91">
        <v>67483</v>
      </c>
      <c r="J241" s="92">
        <v>15017</v>
      </c>
      <c r="K241" s="24" t="str">
        <f t="shared" si="6"/>
        <v>00010019900061010300</v>
      </c>
      <c r="L241" s="18" t="s">
        <v>365</v>
      </c>
    </row>
    <row r="242" spans="1:12" x14ac:dyDescent="0.2">
      <c r="A242" s="93" t="s">
        <v>367</v>
      </c>
      <c r="B242" s="94" t="s">
        <v>7</v>
      </c>
      <c r="C242" s="95" t="s">
        <v>98</v>
      </c>
      <c r="D242" s="120" t="s">
        <v>359</v>
      </c>
      <c r="E242" s="96" t="s">
        <v>363</v>
      </c>
      <c r="F242" s="121"/>
      <c r="G242" s="122" t="s">
        <v>369</v>
      </c>
      <c r="H242" s="84">
        <v>82500</v>
      </c>
      <c r="I242" s="91">
        <v>67483</v>
      </c>
      <c r="J242" s="92">
        <v>15017</v>
      </c>
      <c r="K242" s="24" t="str">
        <f t="shared" si="6"/>
        <v>00010019900061010310</v>
      </c>
      <c r="L242" s="18" t="s">
        <v>368</v>
      </c>
    </row>
    <row r="243" spans="1:12" s="15" customFormat="1" x14ac:dyDescent="0.2">
      <c r="A243" s="97" t="s">
        <v>370</v>
      </c>
      <c r="B243" s="98" t="s">
        <v>7</v>
      </c>
      <c r="C243" s="99" t="s">
        <v>98</v>
      </c>
      <c r="D243" s="123" t="s">
        <v>359</v>
      </c>
      <c r="E243" s="100" t="s">
        <v>363</v>
      </c>
      <c r="F243" s="124"/>
      <c r="G243" s="125" t="s">
        <v>371</v>
      </c>
      <c r="H243" s="103">
        <v>82500</v>
      </c>
      <c r="I243" s="104">
        <v>67483</v>
      </c>
      <c r="J243" s="105">
        <f>IF(IF(H243="",0,H243)=0,0,(IF(H243&gt;0,IF(I243&gt;H243,0,H243-I243),IF(I243&gt;H243,H243-I243,0))))</f>
        <v>15017</v>
      </c>
      <c r="K243" s="24" t="str">
        <f t="shared" si="6"/>
        <v>00010019900061010312</v>
      </c>
      <c r="L243" s="14" t="str">
        <f>C243 &amp; D243 &amp;E243 &amp; F243 &amp; G243</f>
        <v>00010019900061010312</v>
      </c>
    </row>
    <row r="244" spans="1:12" x14ac:dyDescent="0.2">
      <c r="A244" s="93" t="s">
        <v>372</v>
      </c>
      <c r="B244" s="94" t="s">
        <v>7</v>
      </c>
      <c r="C244" s="95" t="s">
        <v>98</v>
      </c>
      <c r="D244" s="120" t="s">
        <v>374</v>
      </c>
      <c r="E244" s="96" t="s">
        <v>100</v>
      </c>
      <c r="F244" s="121"/>
      <c r="G244" s="122" t="s">
        <v>98</v>
      </c>
      <c r="H244" s="84">
        <v>6000</v>
      </c>
      <c r="I244" s="91"/>
      <c r="J244" s="92">
        <v>6000</v>
      </c>
      <c r="K244" s="24" t="str">
        <f t="shared" si="6"/>
        <v>00011000000000000000</v>
      </c>
      <c r="L244" s="18" t="s">
        <v>373</v>
      </c>
    </row>
    <row r="245" spans="1:12" x14ac:dyDescent="0.2">
      <c r="A245" s="93" t="s">
        <v>375</v>
      </c>
      <c r="B245" s="94" t="s">
        <v>7</v>
      </c>
      <c r="C245" s="95" t="s">
        <v>98</v>
      </c>
      <c r="D245" s="120" t="s">
        <v>377</v>
      </c>
      <c r="E245" s="96" t="s">
        <v>100</v>
      </c>
      <c r="F245" s="121"/>
      <c r="G245" s="122" t="s">
        <v>98</v>
      </c>
      <c r="H245" s="84">
        <v>6000</v>
      </c>
      <c r="I245" s="91"/>
      <c r="J245" s="92">
        <v>6000</v>
      </c>
      <c r="K245" s="24" t="str">
        <f t="shared" si="6"/>
        <v>00011010000000000000</v>
      </c>
      <c r="L245" s="18" t="s">
        <v>376</v>
      </c>
    </row>
    <row r="246" spans="1:12" ht="33.75" x14ac:dyDescent="0.2">
      <c r="A246" s="93" t="s">
        <v>334</v>
      </c>
      <c r="B246" s="94" t="s">
        <v>7</v>
      </c>
      <c r="C246" s="95" t="s">
        <v>98</v>
      </c>
      <c r="D246" s="120" t="s">
        <v>377</v>
      </c>
      <c r="E246" s="96" t="s">
        <v>336</v>
      </c>
      <c r="F246" s="121"/>
      <c r="G246" s="122" t="s">
        <v>98</v>
      </c>
      <c r="H246" s="84">
        <v>6000</v>
      </c>
      <c r="I246" s="91"/>
      <c r="J246" s="92">
        <v>6000</v>
      </c>
      <c r="K246" s="24" t="str">
        <f t="shared" si="6"/>
        <v>00011010130000000000</v>
      </c>
      <c r="L246" s="18" t="s">
        <v>378</v>
      </c>
    </row>
    <row r="247" spans="1:12" x14ac:dyDescent="0.2">
      <c r="A247" s="93" t="s">
        <v>379</v>
      </c>
      <c r="B247" s="94" t="s">
        <v>7</v>
      </c>
      <c r="C247" s="95" t="s">
        <v>98</v>
      </c>
      <c r="D247" s="120" t="s">
        <v>377</v>
      </c>
      <c r="E247" s="96" t="s">
        <v>381</v>
      </c>
      <c r="F247" s="121"/>
      <c r="G247" s="122" t="s">
        <v>98</v>
      </c>
      <c r="H247" s="84">
        <v>6000</v>
      </c>
      <c r="I247" s="91"/>
      <c r="J247" s="92">
        <v>6000</v>
      </c>
      <c r="K247" s="24" t="str">
        <f t="shared" si="6"/>
        <v>00011010130100000000</v>
      </c>
      <c r="L247" s="18" t="s">
        <v>380</v>
      </c>
    </row>
    <row r="248" spans="1:12" ht="22.5" x14ac:dyDescent="0.2">
      <c r="A248" s="93" t="s">
        <v>127</v>
      </c>
      <c r="B248" s="94" t="s">
        <v>7</v>
      </c>
      <c r="C248" s="95" t="s">
        <v>98</v>
      </c>
      <c r="D248" s="120" t="s">
        <v>377</v>
      </c>
      <c r="E248" s="96" t="s">
        <v>381</v>
      </c>
      <c r="F248" s="121"/>
      <c r="G248" s="122" t="s">
        <v>7</v>
      </c>
      <c r="H248" s="84">
        <v>6000</v>
      </c>
      <c r="I248" s="91"/>
      <c r="J248" s="92">
        <v>6000</v>
      </c>
      <c r="K248" s="24" t="str">
        <f t="shared" si="6"/>
        <v>00011010130100000200</v>
      </c>
      <c r="L248" s="18" t="s">
        <v>382</v>
      </c>
    </row>
    <row r="249" spans="1:12" ht="22.5" x14ac:dyDescent="0.2">
      <c r="A249" s="93" t="s">
        <v>129</v>
      </c>
      <c r="B249" s="94" t="s">
        <v>7</v>
      </c>
      <c r="C249" s="95" t="s">
        <v>98</v>
      </c>
      <c r="D249" s="120" t="s">
        <v>377</v>
      </c>
      <c r="E249" s="96" t="s">
        <v>381</v>
      </c>
      <c r="F249" s="121"/>
      <c r="G249" s="122" t="s">
        <v>131</v>
      </c>
      <c r="H249" s="84">
        <v>6000</v>
      </c>
      <c r="I249" s="91"/>
      <c r="J249" s="92">
        <v>6000</v>
      </c>
      <c r="K249" s="24" t="str">
        <f t="shared" si="6"/>
        <v>00011010130100000240</v>
      </c>
      <c r="L249" s="18" t="s">
        <v>383</v>
      </c>
    </row>
    <row r="250" spans="1:12" s="15" customFormat="1" x14ac:dyDescent="0.2">
      <c r="A250" s="97" t="s">
        <v>132</v>
      </c>
      <c r="B250" s="98" t="s">
        <v>7</v>
      </c>
      <c r="C250" s="99" t="s">
        <v>98</v>
      </c>
      <c r="D250" s="123" t="s">
        <v>377</v>
      </c>
      <c r="E250" s="100" t="s">
        <v>381</v>
      </c>
      <c r="F250" s="124"/>
      <c r="G250" s="125" t="s">
        <v>133</v>
      </c>
      <c r="H250" s="103">
        <v>6000</v>
      </c>
      <c r="I250" s="104"/>
      <c r="J250" s="105">
        <f>IF(IF(H250="",0,H250)=0,0,(IF(H250&gt;0,IF(I250&gt;H250,0,H250-I250),IF(I250&gt;H250,H250-I250,0))))</f>
        <v>6000</v>
      </c>
      <c r="K250" s="24" t="str">
        <f t="shared" si="6"/>
        <v>00011010130100000244</v>
      </c>
      <c r="L250" s="14" t="str">
        <f>C250 &amp; D250 &amp;E250 &amp; F250 &amp; G250</f>
        <v>00011010130100000244</v>
      </c>
    </row>
    <row r="251" spans="1:12" ht="5.25" hidden="1" customHeight="1" thickBot="1" x14ac:dyDescent="0.25">
      <c r="A251" s="126"/>
      <c r="B251" s="127"/>
      <c r="C251" s="128"/>
      <c r="D251" s="128"/>
      <c r="E251" s="128"/>
      <c r="F251" s="128"/>
      <c r="G251" s="128"/>
      <c r="H251" s="129"/>
      <c r="I251" s="130"/>
      <c r="J251" s="131"/>
      <c r="K251" s="22"/>
    </row>
    <row r="252" spans="1:12" ht="13.5" thickBot="1" x14ac:dyDescent="0.25">
      <c r="A252" s="132"/>
      <c r="B252" s="132"/>
      <c r="C252" s="45"/>
      <c r="D252" s="45"/>
      <c r="E252" s="45"/>
      <c r="F252" s="45"/>
      <c r="G252" s="45"/>
      <c r="H252" s="133"/>
      <c r="I252" s="133"/>
      <c r="J252" s="133"/>
      <c r="K252" s="10"/>
    </row>
    <row r="253" spans="1:12" ht="28.5" customHeight="1" thickBot="1" x14ac:dyDescent="0.25">
      <c r="A253" s="134" t="s">
        <v>18</v>
      </c>
      <c r="B253" s="135">
        <v>450</v>
      </c>
      <c r="C253" s="136" t="s">
        <v>17</v>
      </c>
      <c r="D253" s="137"/>
      <c r="E253" s="137"/>
      <c r="F253" s="137"/>
      <c r="G253" s="138"/>
      <c r="H253" s="139">
        <f>0-H261</f>
        <v>-753312.87</v>
      </c>
      <c r="I253" s="139">
        <f>I15-I70</f>
        <v>893708.55</v>
      </c>
      <c r="J253" s="140" t="s">
        <v>17</v>
      </c>
    </row>
    <row r="254" spans="1:12" x14ac:dyDescent="0.2">
      <c r="A254" s="132"/>
      <c r="B254" s="141"/>
      <c r="C254" s="45"/>
      <c r="D254" s="45"/>
      <c r="E254" s="45"/>
      <c r="F254" s="45"/>
      <c r="G254" s="45"/>
      <c r="H254" s="45"/>
      <c r="I254" s="45"/>
      <c r="J254" s="45"/>
    </row>
    <row r="255" spans="1:12" ht="15" x14ac:dyDescent="0.25">
      <c r="A255" s="56" t="s">
        <v>32</v>
      </c>
      <c r="B255" s="56"/>
      <c r="C255" s="56"/>
      <c r="D255" s="56"/>
      <c r="E255" s="56"/>
      <c r="F255" s="56"/>
      <c r="G255" s="56"/>
      <c r="H255" s="56"/>
      <c r="I255" s="56"/>
      <c r="J255" s="56"/>
      <c r="K255" s="19"/>
    </row>
    <row r="256" spans="1:12" x14ac:dyDescent="0.2">
      <c r="A256" s="57"/>
      <c r="B256" s="142"/>
      <c r="C256" s="58"/>
      <c r="D256" s="58"/>
      <c r="E256" s="58"/>
      <c r="F256" s="58"/>
      <c r="G256" s="58"/>
      <c r="H256" s="59"/>
      <c r="I256" s="59"/>
      <c r="J256" s="143" t="s">
        <v>27</v>
      </c>
      <c r="K256" s="9"/>
    </row>
    <row r="257" spans="1:12" ht="17.100000000000001" customHeight="1" x14ac:dyDescent="0.2">
      <c r="A257" s="61" t="s">
        <v>39</v>
      </c>
      <c r="B257" s="61" t="s">
        <v>40</v>
      </c>
      <c r="C257" s="62" t="s">
        <v>45</v>
      </c>
      <c r="D257" s="63"/>
      <c r="E257" s="63"/>
      <c r="F257" s="63"/>
      <c r="G257" s="64"/>
      <c r="H257" s="61" t="s">
        <v>42</v>
      </c>
      <c r="I257" s="61" t="s">
        <v>23</v>
      </c>
      <c r="J257" s="61" t="s">
        <v>43</v>
      </c>
      <c r="K257" s="20"/>
    </row>
    <row r="258" spans="1:12" ht="17.100000000000001" customHeight="1" x14ac:dyDescent="0.2">
      <c r="A258" s="65"/>
      <c r="B258" s="65"/>
      <c r="C258" s="66"/>
      <c r="D258" s="67"/>
      <c r="E258" s="67"/>
      <c r="F258" s="67"/>
      <c r="G258" s="68"/>
      <c r="H258" s="65"/>
      <c r="I258" s="65"/>
      <c r="J258" s="65"/>
      <c r="K258" s="20"/>
    </row>
    <row r="259" spans="1:12" ht="17.100000000000001" customHeight="1" x14ac:dyDescent="0.2">
      <c r="A259" s="69"/>
      <c r="B259" s="69"/>
      <c r="C259" s="70"/>
      <c r="D259" s="71"/>
      <c r="E259" s="71"/>
      <c r="F259" s="71"/>
      <c r="G259" s="72"/>
      <c r="H259" s="69"/>
      <c r="I259" s="69"/>
      <c r="J259" s="69"/>
      <c r="K259" s="20"/>
    </row>
    <row r="260" spans="1:12" ht="13.5" thickBot="1" x14ac:dyDescent="0.25">
      <c r="A260" s="73">
        <v>1</v>
      </c>
      <c r="B260" s="74">
        <v>2</v>
      </c>
      <c r="C260" s="75">
        <v>3</v>
      </c>
      <c r="D260" s="76"/>
      <c r="E260" s="76"/>
      <c r="F260" s="76"/>
      <c r="G260" s="77"/>
      <c r="H260" s="78" t="s">
        <v>2</v>
      </c>
      <c r="I260" s="78" t="s">
        <v>25</v>
      </c>
      <c r="J260" s="78" t="s">
        <v>26</v>
      </c>
      <c r="K260" s="21"/>
    </row>
    <row r="261" spans="1:12" ht="12.75" customHeight="1" x14ac:dyDescent="0.2">
      <c r="A261" s="144" t="s">
        <v>33</v>
      </c>
      <c r="B261" s="80" t="s">
        <v>8</v>
      </c>
      <c r="C261" s="81" t="s">
        <v>17</v>
      </c>
      <c r="D261" s="82"/>
      <c r="E261" s="82"/>
      <c r="F261" s="82"/>
      <c r="G261" s="83"/>
      <c r="H261" s="84">
        <f>H263+H268+H273</f>
        <v>753312.87</v>
      </c>
      <c r="I261" s="84">
        <f>I263+I268+I273</f>
        <v>-893708.55</v>
      </c>
      <c r="J261" s="85">
        <f>J263+J268+J273</f>
        <v>1647021.42</v>
      </c>
    </row>
    <row r="262" spans="1:12" ht="12.75" customHeight="1" x14ac:dyDescent="0.2">
      <c r="A262" s="145" t="s">
        <v>11</v>
      </c>
      <c r="B262" s="146"/>
      <c r="C262" s="147"/>
      <c r="D262" s="148"/>
      <c r="E262" s="148"/>
      <c r="F262" s="148"/>
      <c r="G262" s="149"/>
      <c r="H262" s="150"/>
      <c r="I262" s="151"/>
      <c r="J262" s="152"/>
    </row>
    <row r="263" spans="1:12" ht="12.75" customHeight="1" x14ac:dyDescent="0.2">
      <c r="A263" s="144" t="s">
        <v>34</v>
      </c>
      <c r="B263" s="94" t="s">
        <v>12</v>
      </c>
      <c r="C263" s="153" t="s">
        <v>17</v>
      </c>
      <c r="D263" s="44"/>
      <c r="E263" s="44"/>
      <c r="F263" s="44"/>
      <c r="G263" s="154"/>
      <c r="H263" s="84">
        <v>0</v>
      </c>
      <c r="I263" s="84">
        <v>0</v>
      </c>
      <c r="J263" s="92">
        <v>0</v>
      </c>
    </row>
    <row r="264" spans="1:12" ht="12.75" customHeight="1" x14ac:dyDescent="0.2">
      <c r="A264" s="145" t="s">
        <v>10</v>
      </c>
      <c r="B264" s="87"/>
      <c r="C264" s="155"/>
      <c r="D264" s="156"/>
      <c r="E264" s="156"/>
      <c r="F264" s="156"/>
      <c r="G264" s="157"/>
      <c r="H264" s="158"/>
      <c r="I264" s="159"/>
      <c r="J264" s="160"/>
    </row>
    <row r="265" spans="1:12" hidden="1" x14ac:dyDescent="0.2">
      <c r="A265" s="161"/>
      <c r="B265" s="162" t="s">
        <v>12</v>
      </c>
      <c r="C265" s="163"/>
      <c r="D265" s="164"/>
      <c r="E265" s="165"/>
      <c r="F265" s="165"/>
      <c r="G265" s="166"/>
      <c r="H265" s="167"/>
      <c r="I265" s="168"/>
      <c r="J265" s="169"/>
      <c r="K265" s="29" t="str">
        <f>C265 &amp; D265 &amp; G265</f>
        <v/>
      </c>
      <c r="L265" s="30"/>
    </row>
    <row r="266" spans="1:12" s="15" customFormat="1" x14ac:dyDescent="0.2">
      <c r="A266" s="170"/>
      <c r="B266" s="171" t="s">
        <v>12</v>
      </c>
      <c r="C266" s="172"/>
      <c r="D266" s="173"/>
      <c r="E266" s="173"/>
      <c r="F266" s="173"/>
      <c r="G266" s="174"/>
      <c r="H266" s="175"/>
      <c r="I266" s="176"/>
      <c r="J266" s="177">
        <f>IF(IF(H266="",0,H266)=0,0,(IF(H266&gt;0,IF(I266&gt;H266,0,H266-I266),IF(I266&gt;H266,H266-I266,0))))</f>
        <v>0</v>
      </c>
      <c r="K266" s="31" t="str">
        <f>C266 &amp; D266 &amp; G266</f>
        <v/>
      </c>
      <c r="L266" s="32" t="str">
        <f>C266 &amp; D266 &amp; G266</f>
        <v/>
      </c>
    </row>
    <row r="267" spans="1:12" ht="12.75" hidden="1" customHeight="1" x14ac:dyDescent="0.2">
      <c r="A267" s="144"/>
      <c r="B267" s="178"/>
      <c r="C267" s="179"/>
      <c r="D267" s="179"/>
      <c r="E267" s="179"/>
      <c r="F267" s="179"/>
      <c r="G267" s="179"/>
      <c r="H267" s="180"/>
      <c r="I267" s="181"/>
      <c r="J267" s="182"/>
      <c r="K267" s="23"/>
    </row>
    <row r="268" spans="1:12" ht="12.75" customHeight="1" x14ac:dyDescent="0.2">
      <c r="A268" s="144" t="s">
        <v>35</v>
      </c>
      <c r="B268" s="87" t="s">
        <v>13</v>
      </c>
      <c r="C268" s="155" t="s">
        <v>17</v>
      </c>
      <c r="D268" s="156"/>
      <c r="E268" s="156"/>
      <c r="F268" s="156"/>
      <c r="G268" s="157"/>
      <c r="H268" s="84">
        <v>0</v>
      </c>
      <c r="I268" s="84">
        <v>0</v>
      </c>
      <c r="J268" s="119">
        <v>0</v>
      </c>
    </row>
    <row r="269" spans="1:12" ht="12.75" customHeight="1" x14ac:dyDescent="0.2">
      <c r="A269" s="145" t="s">
        <v>10</v>
      </c>
      <c r="B269" s="87"/>
      <c r="C269" s="155"/>
      <c r="D269" s="156"/>
      <c r="E269" s="156"/>
      <c r="F269" s="156"/>
      <c r="G269" s="157"/>
      <c r="H269" s="158"/>
      <c r="I269" s="159"/>
      <c r="J269" s="160"/>
    </row>
    <row r="270" spans="1:12" ht="12.75" hidden="1" customHeight="1" x14ac:dyDescent="0.2">
      <c r="A270" s="161"/>
      <c r="B270" s="162" t="s">
        <v>13</v>
      </c>
      <c r="C270" s="163"/>
      <c r="D270" s="164"/>
      <c r="E270" s="165"/>
      <c r="F270" s="165"/>
      <c r="G270" s="166"/>
      <c r="H270" s="167"/>
      <c r="I270" s="168"/>
      <c r="J270" s="169"/>
      <c r="K270" s="29" t="str">
        <f>C270 &amp; D270 &amp; G270</f>
        <v/>
      </c>
      <c r="L270" s="30"/>
    </row>
    <row r="271" spans="1:12" s="15" customFormat="1" x14ac:dyDescent="0.2">
      <c r="A271" s="170"/>
      <c r="B271" s="171" t="s">
        <v>13</v>
      </c>
      <c r="C271" s="172"/>
      <c r="D271" s="173"/>
      <c r="E271" s="173"/>
      <c r="F271" s="173"/>
      <c r="G271" s="174"/>
      <c r="H271" s="175"/>
      <c r="I271" s="176"/>
      <c r="J271" s="177">
        <f>IF(IF(H271="",0,H271)=0,0,(IF(H271&gt;0,IF(I271&gt;H271,0,H271-I271),IF(I271&gt;H271,H271-I271,0))))</f>
        <v>0</v>
      </c>
      <c r="K271" s="31" t="str">
        <f>C271 &amp; D271 &amp; G271</f>
        <v/>
      </c>
      <c r="L271" s="32" t="str">
        <f>C271 &amp; D271 &amp; G271</f>
        <v/>
      </c>
    </row>
    <row r="272" spans="1:12" ht="12.75" hidden="1" customHeight="1" x14ac:dyDescent="0.2">
      <c r="A272" s="144"/>
      <c r="B272" s="94"/>
      <c r="C272" s="179"/>
      <c r="D272" s="179"/>
      <c r="E272" s="179"/>
      <c r="F272" s="179"/>
      <c r="G272" s="179"/>
      <c r="H272" s="180"/>
      <c r="I272" s="181"/>
      <c r="J272" s="182"/>
      <c r="K272" s="23"/>
    </row>
    <row r="273" spans="1:12" ht="12.75" customHeight="1" x14ac:dyDescent="0.2">
      <c r="A273" s="144" t="s">
        <v>16</v>
      </c>
      <c r="B273" s="87" t="s">
        <v>9</v>
      </c>
      <c r="C273" s="155" t="s">
        <v>53</v>
      </c>
      <c r="D273" s="156"/>
      <c r="E273" s="156"/>
      <c r="F273" s="156"/>
      <c r="G273" s="157"/>
      <c r="H273" s="84">
        <v>753312.87</v>
      </c>
      <c r="I273" s="84">
        <v>-893708.55</v>
      </c>
      <c r="J273" s="183">
        <f>IF(IF(H273="",0,H273)=0,0,(IF(H273&gt;0,IF(I273&gt;H273,0,H273-I273),IF(I273&gt;H273,H273-I273,0))))</f>
        <v>1647021.42</v>
      </c>
    </row>
    <row r="274" spans="1:12" ht="22.5" x14ac:dyDescent="0.2">
      <c r="A274" s="144" t="s">
        <v>54</v>
      </c>
      <c r="B274" s="87" t="s">
        <v>9</v>
      </c>
      <c r="C274" s="155" t="s">
        <v>55</v>
      </c>
      <c r="D274" s="156"/>
      <c r="E274" s="156"/>
      <c r="F274" s="156"/>
      <c r="G274" s="157"/>
      <c r="H274" s="84">
        <v>753312.87</v>
      </c>
      <c r="I274" s="84">
        <v>-893708.55</v>
      </c>
      <c r="J274" s="183">
        <f>IF(IF(H274="",0,H274)=0,0,(IF(H274&gt;0,IF(I274&gt;H274,0,H274-I274),IF(I274&gt;H274,H274-I274,0))))</f>
        <v>1647021.42</v>
      </c>
    </row>
    <row r="275" spans="1:12" ht="35.25" customHeight="1" x14ac:dyDescent="0.2">
      <c r="A275" s="144" t="s">
        <v>57</v>
      </c>
      <c r="B275" s="87" t="s">
        <v>9</v>
      </c>
      <c r="C275" s="155" t="s">
        <v>56</v>
      </c>
      <c r="D275" s="156"/>
      <c r="E275" s="156"/>
      <c r="F275" s="156"/>
      <c r="G275" s="157"/>
      <c r="H275" s="84">
        <v>0</v>
      </c>
      <c r="I275" s="84">
        <v>0</v>
      </c>
      <c r="J275" s="183">
        <f>IF(IF(H275="",0,H275)=0,0,(IF(H275&gt;0,IF(I275&gt;H275,0,H275-I275),IF(I275&gt;H275,H275-I275,0))))</f>
        <v>0</v>
      </c>
    </row>
    <row r="276" spans="1:12" x14ac:dyDescent="0.2">
      <c r="A276" s="144" t="s">
        <v>71</v>
      </c>
      <c r="B276" s="87" t="s">
        <v>14</v>
      </c>
      <c r="C276" s="184" t="s">
        <v>72</v>
      </c>
      <c r="D276" s="185" t="s">
        <v>73</v>
      </c>
      <c r="E276" s="156"/>
      <c r="F276" s="156"/>
      <c r="G276" s="157"/>
      <c r="H276" s="84">
        <v>-9663352.7899999991</v>
      </c>
      <c r="I276" s="84">
        <v>-8341799.6699999999</v>
      </c>
      <c r="J276" s="186" t="s">
        <v>58</v>
      </c>
      <c r="K276" s="18" t="str">
        <f t="shared" ref="K276:K285" si="7">C276 &amp; D276 &amp; G276</f>
        <v>10000000000000000000</v>
      </c>
      <c r="L276" s="18" t="s">
        <v>74</v>
      </c>
    </row>
    <row r="277" spans="1:12" x14ac:dyDescent="0.2">
      <c r="A277" s="144" t="s">
        <v>87</v>
      </c>
      <c r="B277" s="87" t="s">
        <v>14</v>
      </c>
      <c r="C277" s="184" t="s">
        <v>72</v>
      </c>
      <c r="D277" s="185" t="s">
        <v>86</v>
      </c>
      <c r="E277" s="156"/>
      <c r="F277" s="156"/>
      <c r="G277" s="157"/>
      <c r="H277" s="84">
        <v>-9663352.7899999991</v>
      </c>
      <c r="I277" s="84">
        <v>-8341799.6699999999</v>
      </c>
      <c r="J277" s="186" t="s">
        <v>58</v>
      </c>
      <c r="K277" s="18" t="str">
        <f t="shared" si="7"/>
        <v>10001050000000000500</v>
      </c>
      <c r="L277" s="18" t="s">
        <v>88</v>
      </c>
    </row>
    <row r="278" spans="1:12" x14ac:dyDescent="0.2">
      <c r="A278" s="144" t="s">
        <v>90</v>
      </c>
      <c r="B278" s="87" t="s">
        <v>14</v>
      </c>
      <c r="C278" s="184" t="s">
        <v>72</v>
      </c>
      <c r="D278" s="185" t="s">
        <v>89</v>
      </c>
      <c r="E278" s="156"/>
      <c r="F278" s="156"/>
      <c r="G278" s="157"/>
      <c r="H278" s="84">
        <v>-9663352.7899999991</v>
      </c>
      <c r="I278" s="84">
        <v>-8341799.6699999999</v>
      </c>
      <c r="J278" s="186" t="s">
        <v>58</v>
      </c>
      <c r="K278" s="18" t="str">
        <f t="shared" si="7"/>
        <v>10001050200000000500</v>
      </c>
      <c r="L278" s="18" t="s">
        <v>91</v>
      </c>
    </row>
    <row r="279" spans="1:12" ht="22.5" x14ac:dyDescent="0.2">
      <c r="A279" s="144" t="s">
        <v>93</v>
      </c>
      <c r="B279" s="87" t="s">
        <v>14</v>
      </c>
      <c r="C279" s="184" t="s">
        <v>72</v>
      </c>
      <c r="D279" s="185" t="s">
        <v>92</v>
      </c>
      <c r="E279" s="156"/>
      <c r="F279" s="156"/>
      <c r="G279" s="157"/>
      <c r="H279" s="84">
        <v>-9663352.7899999991</v>
      </c>
      <c r="I279" s="84">
        <v>-8341799.6699999999</v>
      </c>
      <c r="J279" s="186" t="s">
        <v>58</v>
      </c>
      <c r="K279" s="18" t="str">
        <f t="shared" si="7"/>
        <v>10001050201000000510</v>
      </c>
      <c r="L279" s="18" t="s">
        <v>94</v>
      </c>
    </row>
    <row r="280" spans="1:12" ht="22.5" x14ac:dyDescent="0.2">
      <c r="A280" s="144" t="s">
        <v>96</v>
      </c>
      <c r="B280" s="87" t="s">
        <v>14</v>
      </c>
      <c r="C280" s="187" t="s">
        <v>72</v>
      </c>
      <c r="D280" s="188" t="s">
        <v>95</v>
      </c>
      <c r="E280" s="188"/>
      <c r="F280" s="188"/>
      <c r="G280" s="189"/>
      <c r="H280" s="190">
        <v>-9663352.7899999991</v>
      </c>
      <c r="I280" s="190">
        <v>-8341799.6699999999</v>
      </c>
      <c r="J280" s="191" t="s">
        <v>17</v>
      </c>
      <c r="K280" s="18" t="str">
        <f t="shared" si="7"/>
        <v>10001050201100000510</v>
      </c>
      <c r="L280" s="3" t="str">
        <f>C280 &amp; D280 &amp; G280</f>
        <v>10001050201100000510</v>
      </c>
    </row>
    <row r="281" spans="1:12" x14ac:dyDescent="0.2">
      <c r="A281" s="144" t="s">
        <v>71</v>
      </c>
      <c r="B281" s="87" t="s">
        <v>15</v>
      </c>
      <c r="C281" s="184" t="s">
        <v>72</v>
      </c>
      <c r="D281" s="185" t="s">
        <v>73</v>
      </c>
      <c r="E281" s="156"/>
      <c r="F281" s="156"/>
      <c r="G281" s="157"/>
      <c r="H281" s="84">
        <v>10416665.66</v>
      </c>
      <c r="I281" s="84">
        <v>7448091.1200000001</v>
      </c>
      <c r="J281" s="186" t="s">
        <v>58</v>
      </c>
      <c r="K281" s="18" t="str">
        <f t="shared" si="7"/>
        <v>10000000000000000000</v>
      </c>
      <c r="L281" s="18" t="s">
        <v>74</v>
      </c>
    </row>
    <row r="282" spans="1:12" x14ac:dyDescent="0.2">
      <c r="A282" s="144" t="s">
        <v>75</v>
      </c>
      <c r="B282" s="87" t="s">
        <v>15</v>
      </c>
      <c r="C282" s="184" t="s">
        <v>72</v>
      </c>
      <c r="D282" s="185" t="s">
        <v>76</v>
      </c>
      <c r="E282" s="156"/>
      <c r="F282" s="156"/>
      <c r="G282" s="157"/>
      <c r="H282" s="84">
        <v>10416665.66</v>
      </c>
      <c r="I282" s="84">
        <v>7448091.1200000001</v>
      </c>
      <c r="J282" s="186" t="s">
        <v>58</v>
      </c>
      <c r="K282" s="18" t="str">
        <f t="shared" si="7"/>
        <v>10001050000000000600</v>
      </c>
      <c r="L282" s="18" t="s">
        <v>77</v>
      </c>
    </row>
    <row r="283" spans="1:12" x14ac:dyDescent="0.2">
      <c r="A283" s="144" t="s">
        <v>78</v>
      </c>
      <c r="B283" s="87" t="s">
        <v>15</v>
      </c>
      <c r="C283" s="184" t="s">
        <v>72</v>
      </c>
      <c r="D283" s="185" t="s">
        <v>79</v>
      </c>
      <c r="E283" s="156"/>
      <c r="F283" s="156"/>
      <c r="G283" s="157"/>
      <c r="H283" s="84">
        <v>10416665.66</v>
      </c>
      <c r="I283" s="84">
        <v>7448091.1200000001</v>
      </c>
      <c r="J283" s="186" t="s">
        <v>58</v>
      </c>
      <c r="K283" s="18" t="str">
        <f t="shared" si="7"/>
        <v>10001050200000000600</v>
      </c>
      <c r="L283" s="18" t="s">
        <v>80</v>
      </c>
    </row>
    <row r="284" spans="1:12" ht="22.5" x14ac:dyDescent="0.2">
      <c r="A284" s="144" t="s">
        <v>81</v>
      </c>
      <c r="B284" s="87" t="s">
        <v>15</v>
      </c>
      <c r="C284" s="184" t="s">
        <v>72</v>
      </c>
      <c r="D284" s="185" t="s">
        <v>82</v>
      </c>
      <c r="E284" s="156"/>
      <c r="F284" s="156"/>
      <c r="G284" s="157"/>
      <c r="H284" s="84">
        <v>10416665.66</v>
      </c>
      <c r="I284" s="84">
        <v>7448091.1200000001</v>
      </c>
      <c r="J284" s="186" t="s">
        <v>58</v>
      </c>
      <c r="K284" s="18" t="str">
        <f t="shared" si="7"/>
        <v>10001050201000000610</v>
      </c>
      <c r="L284" s="18" t="s">
        <v>83</v>
      </c>
    </row>
    <row r="285" spans="1:12" ht="22.5" x14ac:dyDescent="0.2">
      <c r="A285" s="192" t="s">
        <v>84</v>
      </c>
      <c r="B285" s="87" t="s">
        <v>15</v>
      </c>
      <c r="C285" s="187" t="s">
        <v>72</v>
      </c>
      <c r="D285" s="188" t="s">
        <v>85</v>
      </c>
      <c r="E285" s="188"/>
      <c r="F285" s="188"/>
      <c r="G285" s="189"/>
      <c r="H285" s="193">
        <v>10416665.66</v>
      </c>
      <c r="I285" s="193">
        <v>7448091.1200000001</v>
      </c>
      <c r="J285" s="194" t="s">
        <v>17</v>
      </c>
      <c r="K285" s="17" t="str">
        <f t="shared" si="7"/>
        <v>10001050201100000610</v>
      </c>
      <c r="L285" s="3" t="str">
        <f>C285 &amp; D285 &amp; G285</f>
        <v>10001050201100000610</v>
      </c>
    </row>
    <row r="286" spans="1:12" x14ac:dyDescent="0.2">
      <c r="A286" s="132"/>
      <c r="B286" s="141"/>
      <c r="C286" s="45"/>
      <c r="D286" s="45"/>
      <c r="E286" s="45"/>
      <c r="F286" s="45"/>
      <c r="G286" s="45"/>
      <c r="H286" s="45"/>
      <c r="I286" s="45"/>
      <c r="J286" s="45"/>
      <c r="K286" s="4"/>
    </row>
    <row r="287" spans="1:12" x14ac:dyDescent="0.2">
      <c r="A287" s="132"/>
      <c r="B287" s="141"/>
      <c r="C287" s="45"/>
      <c r="D287" s="45"/>
      <c r="E287" s="45"/>
      <c r="F287" s="45"/>
      <c r="G287" s="45"/>
      <c r="H287" s="45"/>
      <c r="I287" s="45"/>
      <c r="J287" s="45"/>
      <c r="K287" s="16"/>
      <c r="L287" s="16"/>
    </row>
    <row r="288" spans="1:12" ht="21.75" customHeight="1" x14ac:dyDescent="0.2">
      <c r="A288" s="5" t="s">
        <v>48</v>
      </c>
      <c r="B288" s="36"/>
      <c r="C288" s="36"/>
      <c r="D288" s="36"/>
      <c r="E288" s="7"/>
      <c r="F288" s="7"/>
      <c r="G288" s="4"/>
      <c r="H288" s="12" t="s">
        <v>50</v>
      </c>
      <c r="I288" s="11"/>
      <c r="J288" s="11"/>
      <c r="K288" s="16"/>
      <c r="L288" s="16"/>
    </row>
    <row r="289" spans="1:12" x14ac:dyDescent="0.2">
      <c r="A289" s="2" t="s">
        <v>46</v>
      </c>
      <c r="B289" s="35" t="s">
        <v>47</v>
      </c>
      <c r="C289" s="35"/>
      <c r="D289" s="35"/>
      <c r="E289" s="7"/>
      <c r="F289" s="7"/>
      <c r="G289" s="4"/>
      <c r="H289" s="4"/>
      <c r="I289" s="13" t="s">
        <v>51</v>
      </c>
      <c r="J289" s="7" t="s">
        <v>47</v>
      </c>
      <c r="K289" s="16"/>
      <c r="L289" s="16"/>
    </row>
    <row r="290" spans="1:12" x14ac:dyDescent="0.2">
      <c r="A290" s="2"/>
      <c r="B290" s="7"/>
      <c r="C290" s="4"/>
      <c r="D290" s="4"/>
      <c r="E290" s="4"/>
      <c r="F290" s="4"/>
      <c r="G290" s="4"/>
      <c r="H290" s="4"/>
      <c r="I290" s="4"/>
      <c r="J290" s="4"/>
      <c r="K290" s="16"/>
      <c r="L290" s="16"/>
    </row>
    <row r="291" spans="1:12" ht="21.75" customHeight="1" x14ac:dyDescent="0.2">
      <c r="A291" s="2" t="s">
        <v>49</v>
      </c>
      <c r="B291" s="37"/>
      <c r="C291" s="37"/>
      <c r="D291" s="37"/>
      <c r="E291" s="26"/>
      <c r="F291" s="26"/>
      <c r="G291" s="4"/>
      <c r="H291" s="4"/>
      <c r="I291" s="4"/>
      <c r="J291" s="4"/>
      <c r="K291" s="16"/>
      <c r="L291" s="16"/>
    </row>
    <row r="292" spans="1:12" x14ac:dyDescent="0.2">
      <c r="A292" s="2" t="s">
        <v>46</v>
      </c>
      <c r="B292" s="35" t="s">
        <v>47</v>
      </c>
      <c r="C292" s="35"/>
      <c r="D292" s="35"/>
      <c r="E292" s="7"/>
      <c r="F292" s="7"/>
      <c r="G292" s="4"/>
      <c r="H292" s="4"/>
      <c r="I292" s="4"/>
      <c r="J292" s="4"/>
      <c r="K292" s="16"/>
      <c r="L292" s="16"/>
    </row>
    <row r="293" spans="1:12" x14ac:dyDescent="0.2">
      <c r="A293" s="2"/>
      <c r="B293" s="7"/>
      <c r="C293" s="4"/>
      <c r="D293" s="4"/>
      <c r="E293" s="4"/>
      <c r="F293" s="4"/>
      <c r="G293" s="4"/>
      <c r="H293" s="4"/>
      <c r="I293" s="4"/>
      <c r="J293" s="4"/>
      <c r="K293" s="16"/>
      <c r="L293" s="16"/>
    </row>
    <row r="294" spans="1:12" x14ac:dyDescent="0.2">
      <c r="A294" s="2" t="s">
        <v>31</v>
      </c>
      <c r="B294" s="7"/>
      <c r="C294" s="4"/>
      <c r="D294" s="4"/>
      <c r="E294" s="4"/>
      <c r="F294" s="4"/>
      <c r="G294" s="4"/>
      <c r="H294" s="4"/>
      <c r="I294" s="4"/>
      <c r="J294" s="4"/>
      <c r="K294" s="16"/>
      <c r="L294" s="16"/>
    </row>
    <row r="295" spans="1:12" x14ac:dyDescent="0.2">
      <c r="A295" s="6"/>
      <c r="B295" s="7"/>
      <c r="C295" s="4"/>
      <c r="D295" s="4"/>
      <c r="E295" s="4"/>
      <c r="F295" s="4"/>
      <c r="G295" s="4"/>
      <c r="H295" s="4"/>
      <c r="I295" s="4"/>
      <c r="J295" s="4"/>
      <c r="K295" s="16"/>
      <c r="L295" s="16"/>
    </row>
    <row r="296" spans="1:12" x14ac:dyDescent="0.2">
      <c r="K296" s="16"/>
      <c r="L296" s="16"/>
    </row>
    <row r="297" spans="1:12" x14ac:dyDescent="0.2">
      <c r="K297" s="16"/>
      <c r="L297" s="16"/>
    </row>
    <row r="298" spans="1:12" x14ac:dyDescent="0.2">
      <c r="K298" s="16"/>
      <c r="L298" s="16"/>
    </row>
    <row r="299" spans="1:12" x14ac:dyDescent="0.2">
      <c r="K299" s="16"/>
      <c r="L299" s="16"/>
    </row>
    <row r="300" spans="1:12" x14ac:dyDescent="0.2">
      <c r="K300" s="16"/>
      <c r="L300" s="16"/>
    </row>
    <row r="301" spans="1:12" x14ac:dyDescent="0.2">
      <c r="K301" s="16"/>
      <c r="L301" s="16"/>
    </row>
  </sheetData>
  <mergeCells count="285">
    <mergeCell ref="D283:G283"/>
    <mergeCell ref="D284:G284"/>
    <mergeCell ref="D285:G285"/>
    <mergeCell ref="J66:J68"/>
    <mergeCell ref="I66:I68"/>
    <mergeCell ref="A66:A68"/>
    <mergeCell ref="C70:G70"/>
    <mergeCell ref="C66:G68"/>
    <mergeCell ref="E80:F80"/>
    <mergeCell ref="I257:I259"/>
    <mergeCell ref="C253:G253"/>
    <mergeCell ref="B292:D292"/>
    <mergeCell ref="C264:G264"/>
    <mergeCell ref="C268:G268"/>
    <mergeCell ref="C269:G269"/>
    <mergeCell ref="B288:D288"/>
    <mergeCell ref="B291:D291"/>
    <mergeCell ref="C273:G273"/>
    <mergeCell ref="C275:G275"/>
    <mergeCell ref="H257:H259"/>
    <mergeCell ref="C257:G259"/>
    <mergeCell ref="D265:G265"/>
    <mergeCell ref="C260:G260"/>
    <mergeCell ref="C261:G261"/>
    <mergeCell ref="C262:G262"/>
    <mergeCell ref="B289:D289"/>
    <mergeCell ref="C274:G274"/>
    <mergeCell ref="A257:A259"/>
    <mergeCell ref="B257:B259"/>
    <mergeCell ref="J257:J259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69:G69"/>
    <mergeCell ref="A255:J255"/>
    <mergeCell ref="C71:G71"/>
    <mergeCell ref="H66:H68"/>
    <mergeCell ref="B66:B68"/>
    <mergeCell ref="A64:J64"/>
    <mergeCell ref="C263:G263"/>
    <mergeCell ref="D281:G281"/>
    <mergeCell ref="D282:G282"/>
    <mergeCell ref="D278:G278"/>
    <mergeCell ref="D279:G279"/>
    <mergeCell ref="D280:G280"/>
    <mergeCell ref="E72:F72"/>
    <mergeCell ref="E73:F73"/>
    <mergeCell ref="E74:F74"/>
    <mergeCell ref="E75:F75"/>
    <mergeCell ref="E76:F76"/>
    <mergeCell ref="E77:F77"/>
    <mergeCell ref="E78:F78"/>
    <mergeCell ref="E79:F79"/>
    <mergeCell ref="D266:G266"/>
    <mergeCell ref="D276:G276"/>
    <mergeCell ref="D277:G277"/>
    <mergeCell ref="D270:G270"/>
    <mergeCell ref="D271:G271"/>
    <mergeCell ref="E85:F85"/>
    <mergeCell ref="E86:F86"/>
    <mergeCell ref="E87:F87"/>
    <mergeCell ref="E88:F88"/>
    <mergeCell ref="E89:F89"/>
    <mergeCell ref="E81:F81"/>
    <mergeCell ref="E82:F82"/>
    <mergeCell ref="E83:F83"/>
    <mergeCell ref="E84:F84"/>
    <mergeCell ref="E95:F95"/>
    <mergeCell ref="E96:F96"/>
    <mergeCell ref="E97:F97"/>
    <mergeCell ref="E98:F98"/>
    <mergeCell ref="E99:F99"/>
    <mergeCell ref="E90:F90"/>
    <mergeCell ref="E91:F91"/>
    <mergeCell ref="E92:F92"/>
    <mergeCell ref="E93:F93"/>
    <mergeCell ref="E94:F94"/>
    <mergeCell ref="E105:F105"/>
    <mergeCell ref="E106:F106"/>
    <mergeCell ref="E107:F107"/>
    <mergeCell ref="E108:F108"/>
    <mergeCell ref="E109:F109"/>
    <mergeCell ref="E100:F100"/>
    <mergeCell ref="E101:F101"/>
    <mergeCell ref="E102:F102"/>
    <mergeCell ref="E103:F103"/>
    <mergeCell ref="E104:F104"/>
    <mergeCell ref="E115:F115"/>
    <mergeCell ref="E116:F116"/>
    <mergeCell ref="E117:F117"/>
    <mergeCell ref="E118:F118"/>
    <mergeCell ref="E119:F119"/>
    <mergeCell ref="E110:F110"/>
    <mergeCell ref="E111:F111"/>
    <mergeCell ref="E112:F112"/>
    <mergeCell ref="E113:F113"/>
    <mergeCell ref="E114:F114"/>
    <mergeCell ref="E125:F125"/>
    <mergeCell ref="E126:F126"/>
    <mergeCell ref="E127:F127"/>
    <mergeCell ref="E128:F128"/>
    <mergeCell ref="E129:F129"/>
    <mergeCell ref="E120:F120"/>
    <mergeCell ref="E121:F121"/>
    <mergeCell ref="E122:F122"/>
    <mergeCell ref="E123:F123"/>
    <mergeCell ref="E124:F124"/>
    <mergeCell ref="E135:F135"/>
    <mergeCell ref="E136:F136"/>
    <mergeCell ref="E137:F137"/>
    <mergeCell ref="E138:F138"/>
    <mergeCell ref="E139:F139"/>
    <mergeCell ref="E130:F130"/>
    <mergeCell ref="E131:F131"/>
    <mergeCell ref="E132:F132"/>
    <mergeCell ref="E133:F133"/>
    <mergeCell ref="E134:F134"/>
    <mergeCell ref="E145:F145"/>
    <mergeCell ref="E146:F146"/>
    <mergeCell ref="E147:F147"/>
    <mergeCell ref="E148:F148"/>
    <mergeCell ref="E149:F149"/>
    <mergeCell ref="E140:F140"/>
    <mergeCell ref="E141:F141"/>
    <mergeCell ref="E142:F142"/>
    <mergeCell ref="E143:F143"/>
    <mergeCell ref="E144:F144"/>
    <mergeCell ref="E155:F155"/>
    <mergeCell ref="E156:F156"/>
    <mergeCell ref="E157:F157"/>
    <mergeCell ref="E158:F158"/>
    <mergeCell ref="E159:F159"/>
    <mergeCell ref="E150:F150"/>
    <mergeCell ref="E151:F151"/>
    <mergeCell ref="E152:F152"/>
    <mergeCell ref="E153:F153"/>
    <mergeCell ref="E154:F154"/>
    <mergeCell ref="E165:F165"/>
    <mergeCell ref="E166:F166"/>
    <mergeCell ref="E167:F167"/>
    <mergeCell ref="E168:F168"/>
    <mergeCell ref="E169:F169"/>
    <mergeCell ref="E160:F160"/>
    <mergeCell ref="E161:F161"/>
    <mergeCell ref="E162:F162"/>
    <mergeCell ref="E163:F163"/>
    <mergeCell ref="E164:F164"/>
    <mergeCell ref="E175:F175"/>
    <mergeCell ref="E176:F176"/>
    <mergeCell ref="E177:F177"/>
    <mergeCell ref="E178:F178"/>
    <mergeCell ref="E179:F179"/>
    <mergeCell ref="E170:F170"/>
    <mergeCell ref="E171:F171"/>
    <mergeCell ref="E172:F172"/>
    <mergeCell ref="E173:F173"/>
    <mergeCell ref="E174:F174"/>
    <mergeCell ref="E185:F185"/>
    <mergeCell ref="E186:F186"/>
    <mergeCell ref="E187:F187"/>
    <mergeCell ref="E188:F188"/>
    <mergeCell ref="E189:F189"/>
    <mergeCell ref="E180:F180"/>
    <mergeCell ref="E181:F181"/>
    <mergeCell ref="E182:F182"/>
    <mergeCell ref="E183:F183"/>
    <mergeCell ref="E184:F184"/>
    <mergeCell ref="E195:F195"/>
    <mergeCell ref="E196:F196"/>
    <mergeCell ref="E197:F197"/>
    <mergeCell ref="E198:F198"/>
    <mergeCell ref="E199:F199"/>
    <mergeCell ref="E190:F190"/>
    <mergeCell ref="E191:F191"/>
    <mergeCell ref="E192:F192"/>
    <mergeCell ref="E193:F193"/>
    <mergeCell ref="E194:F194"/>
    <mergeCell ref="E205:F205"/>
    <mergeCell ref="E206:F206"/>
    <mergeCell ref="E207:F207"/>
    <mergeCell ref="E208:F208"/>
    <mergeCell ref="E209:F209"/>
    <mergeCell ref="E200:F200"/>
    <mergeCell ref="E201:F201"/>
    <mergeCell ref="E202:F202"/>
    <mergeCell ref="E203:F203"/>
    <mergeCell ref="E204:F204"/>
    <mergeCell ref="E215:F215"/>
    <mergeCell ref="E216:F216"/>
    <mergeCell ref="E217:F217"/>
    <mergeCell ref="E218:F218"/>
    <mergeCell ref="E219:F219"/>
    <mergeCell ref="E210:F210"/>
    <mergeCell ref="E211:F211"/>
    <mergeCell ref="E212:F212"/>
    <mergeCell ref="E213:F213"/>
    <mergeCell ref="E214:F214"/>
    <mergeCell ref="E225:F225"/>
    <mergeCell ref="E226:F226"/>
    <mergeCell ref="E227:F227"/>
    <mergeCell ref="E228:F228"/>
    <mergeCell ref="E229:F229"/>
    <mergeCell ref="E220:F220"/>
    <mergeCell ref="E221:F221"/>
    <mergeCell ref="E222:F222"/>
    <mergeCell ref="E223:F223"/>
    <mergeCell ref="E224:F224"/>
    <mergeCell ref="E243:F243"/>
    <mergeCell ref="E244:F244"/>
    <mergeCell ref="E235:F235"/>
    <mergeCell ref="E236:F236"/>
    <mergeCell ref="E237:F237"/>
    <mergeCell ref="E238:F238"/>
    <mergeCell ref="E239:F239"/>
    <mergeCell ref="E230:F230"/>
    <mergeCell ref="E231:F231"/>
    <mergeCell ref="E232:F232"/>
    <mergeCell ref="E233:F233"/>
    <mergeCell ref="E234:F234"/>
    <mergeCell ref="E250:F250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E245:F245"/>
    <mergeCell ref="E246:F246"/>
    <mergeCell ref="E247:F247"/>
    <mergeCell ref="E248:F248"/>
    <mergeCell ref="E249:F249"/>
    <mergeCell ref="E240:F240"/>
    <mergeCell ref="E241:F241"/>
    <mergeCell ref="E242:F242"/>
    <mergeCell ref="D37:G37"/>
    <mergeCell ref="D38:G38"/>
    <mergeCell ref="D39:G39"/>
    <mergeCell ref="D40:G40"/>
    <mergeCell ref="D41:G41"/>
    <mergeCell ref="D32:G32"/>
    <mergeCell ref="D33:G33"/>
    <mergeCell ref="D34:G34"/>
    <mergeCell ref="D35:G35"/>
    <mergeCell ref="D36:G36"/>
    <mergeCell ref="D47:G47"/>
    <mergeCell ref="D48:G48"/>
    <mergeCell ref="D49:G49"/>
    <mergeCell ref="D50:G50"/>
    <mergeCell ref="D51:G51"/>
    <mergeCell ref="D42:G42"/>
    <mergeCell ref="D43:G43"/>
    <mergeCell ref="D44:G44"/>
    <mergeCell ref="D45:G45"/>
    <mergeCell ref="D46:G46"/>
    <mergeCell ref="D57:G57"/>
    <mergeCell ref="D58:G58"/>
    <mergeCell ref="D59:G59"/>
    <mergeCell ref="D60:G60"/>
    <mergeCell ref="D61:G61"/>
    <mergeCell ref="D52:G52"/>
    <mergeCell ref="D53:G53"/>
    <mergeCell ref="D54:G54"/>
    <mergeCell ref="D55:G55"/>
    <mergeCell ref="D56:G56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62" max="16383" man="1"/>
    <brk id="2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user</cp:lastModifiedBy>
  <dcterms:created xsi:type="dcterms:W3CDTF">2009-02-13T09:10:05Z</dcterms:created>
  <dcterms:modified xsi:type="dcterms:W3CDTF">2019-12-05T06:53:26Z</dcterms:modified>
</cp:coreProperties>
</file>